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yne\Desktop\"/>
    </mc:Choice>
  </mc:AlternateContent>
  <bookViews>
    <workbookView xWindow="0" yWindow="0" windowWidth="19200" windowHeight="7212" activeTab="2"/>
  </bookViews>
  <sheets>
    <sheet name="Mileage And WERA versions" sheetId="1" r:id="rId1"/>
    <sheet name="Raw mileage plus VRRA points" sheetId="2" r:id="rId2"/>
    <sheet name="Season Total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3" l="1"/>
  <c r="L51" i="3"/>
  <c r="L50" i="3"/>
  <c r="L49" i="3"/>
  <c r="L48" i="3"/>
  <c r="J52" i="3"/>
  <c r="J51" i="3"/>
  <c r="J50" i="3"/>
  <c r="J49" i="3"/>
  <c r="J48" i="3"/>
  <c r="L39" i="3"/>
  <c r="L38" i="3"/>
  <c r="L37" i="3"/>
  <c r="L36" i="3"/>
  <c r="L35" i="3"/>
  <c r="L34" i="3"/>
  <c r="L33" i="3"/>
  <c r="L32" i="3"/>
  <c r="L31" i="3"/>
  <c r="J39" i="3"/>
  <c r="J38" i="3"/>
  <c r="J37" i="3"/>
  <c r="J36" i="3"/>
  <c r="J35" i="3"/>
  <c r="J34" i="3"/>
  <c r="J33" i="3"/>
  <c r="J32" i="3"/>
  <c r="J31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J22" i="3"/>
  <c r="J21" i="3"/>
  <c r="J20" i="3"/>
  <c r="J19" i="3"/>
  <c r="J18" i="3"/>
  <c r="J17" i="3"/>
  <c r="J16" i="3"/>
  <c r="J14" i="3"/>
  <c r="J15" i="3"/>
  <c r="J13" i="3"/>
  <c r="J12" i="3"/>
  <c r="J11" i="3"/>
  <c r="J10" i="3"/>
  <c r="J9" i="3"/>
  <c r="J8" i="3"/>
  <c r="J7" i="3"/>
  <c r="J6" i="3"/>
  <c r="J5" i="3"/>
  <c r="J4" i="3"/>
  <c r="J3" i="3"/>
  <c r="AI41" i="2"/>
  <c r="AI42" i="2"/>
  <c r="AI40" i="2"/>
  <c r="AE42" i="2"/>
  <c r="AG42" i="2" s="1"/>
  <c r="AE41" i="2"/>
  <c r="AG41" i="2" s="1"/>
  <c r="AE40" i="2"/>
  <c r="AG40" i="2" s="1"/>
  <c r="W41" i="2"/>
  <c r="W42" i="2"/>
  <c r="W43" i="2"/>
  <c r="W44" i="2"/>
  <c r="W45" i="2"/>
  <c r="W46" i="2"/>
  <c r="W47" i="2"/>
  <c r="W40" i="2"/>
  <c r="S47" i="2"/>
  <c r="U47" i="2" s="1"/>
  <c r="S46" i="2"/>
  <c r="U46" i="2" s="1"/>
  <c r="S45" i="2"/>
  <c r="U45" i="2" s="1"/>
  <c r="S44" i="2"/>
  <c r="U44" i="2" s="1"/>
  <c r="S43" i="2"/>
  <c r="U43" i="2" s="1"/>
  <c r="S42" i="2"/>
  <c r="U42" i="2" s="1"/>
  <c r="S41" i="2"/>
  <c r="U41" i="2" s="1"/>
  <c r="S40" i="2"/>
  <c r="U40" i="2" s="1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40" i="2"/>
  <c r="G57" i="2"/>
  <c r="I57" i="2" s="1"/>
  <c r="G56" i="2"/>
  <c r="I56" i="2" s="1"/>
  <c r="G55" i="2"/>
  <c r="I55" i="2" s="1"/>
  <c r="G54" i="2"/>
  <c r="I54" i="2" s="1"/>
  <c r="G53" i="2"/>
  <c r="I53" i="2" s="1"/>
  <c r="G52" i="2"/>
  <c r="I52" i="2" s="1"/>
  <c r="G51" i="2"/>
  <c r="I51" i="2" s="1"/>
  <c r="G50" i="2"/>
  <c r="I50" i="2" s="1"/>
  <c r="G49" i="2"/>
  <c r="I49" i="2" s="1"/>
  <c r="G48" i="2"/>
  <c r="I48" i="2" s="1"/>
  <c r="G47" i="2"/>
  <c r="I47" i="2" s="1"/>
  <c r="G46" i="2"/>
  <c r="I46" i="2" s="1"/>
  <c r="G45" i="2"/>
  <c r="I45" i="2" s="1"/>
  <c r="G44" i="2"/>
  <c r="I44" i="2" s="1"/>
  <c r="G43" i="2"/>
  <c r="I43" i="2" s="1"/>
  <c r="G42" i="2"/>
  <c r="I42" i="2" s="1"/>
  <c r="G41" i="2"/>
  <c r="I41" i="2" s="1"/>
  <c r="G40" i="2"/>
  <c r="I40" i="2" s="1"/>
  <c r="AL38" i="1"/>
  <c r="AL39" i="1"/>
  <c r="Y38" i="1"/>
  <c r="Y39" i="1"/>
  <c r="Y40" i="1"/>
  <c r="Y41" i="1"/>
  <c r="Y42" i="1"/>
  <c r="Y43" i="1"/>
  <c r="Y44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G52" i="3" l="1"/>
  <c r="G38" i="3"/>
  <c r="G39" i="3"/>
  <c r="G16" i="3"/>
  <c r="G17" i="3"/>
  <c r="G18" i="3"/>
  <c r="G19" i="3"/>
  <c r="G20" i="3"/>
  <c r="G21" i="3"/>
  <c r="G22" i="3"/>
  <c r="J49" i="1" l="1"/>
  <c r="J50" i="1"/>
  <c r="J51" i="1"/>
  <c r="J52" i="1"/>
  <c r="J53" i="1"/>
  <c r="J54" i="1"/>
  <c r="G50" i="1"/>
  <c r="G51" i="1"/>
  <c r="I51" i="1" s="1"/>
  <c r="G52" i="1"/>
  <c r="I52" i="1" s="1"/>
  <c r="G53" i="1"/>
  <c r="I53" i="1" s="1"/>
  <c r="G54" i="1"/>
  <c r="I54" i="1" s="1"/>
  <c r="I50" i="1"/>
  <c r="G49" i="1"/>
  <c r="I49" i="1" s="1"/>
  <c r="W44" i="1"/>
  <c r="T44" i="1"/>
  <c r="V44" i="1" s="1"/>
  <c r="V39" i="1"/>
  <c r="V40" i="1"/>
  <c r="V41" i="1"/>
  <c r="V42" i="1"/>
  <c r="V43" i="1"/>
  <c r="G43" i="1"/>
  <c r="I43" i="1" s="1"/>
  <c r="J43" i="1" s="1"/>
  <c r="T43" i="1"/>
  <c r="W43" i="1" s="1"/>
  <c r="G48" i="1"/>
  <c r="G47" i="1"/>
  <c r="I47" i="1" s="1"/>
  <c r="G46" i="1"/>
  <c r="G45" i="1"/>
  <c r="I45" i="1" s="1"/>
  <c r="G44" i="1"/>
  <c r="I44" i="1" s="1"/>
  <c r="T42" i="1"/>
  <c r="G42" i="1"/>
  <c r="T41" i="1"/>
  <c r="G41" i="1"/>
  <c r="I41" i="1" s="1"/>
  <c r="T40" i="1"/>
  <c r="G40" i="1"/>
  <c r="I40" i="1" s="1"/>
  <c r="AG39" i="1"/>
  <c r="AI39" i="1" s="1"/>
  <c r="T39" i="1"/>
  <c r="G39" i="1"/>
  <c r="AG38" i="1"/>
  <c r="AI38" i="1" s="1"/>
  <c r="T38" i="1"/>
  <c r="V38" i="1" s="1"/>
  <c r="G38" i="1"/>
  <c r="I38" i="1" s="1"/>
  <c r="AT37" i="1"/>
  <c r="AV37" i="1" s="1"/>
  <c r="AW37" i="1" s="1"/>
  <c r="AY37" i="1" s="1"/>
  <c r="AG37" i="1"/>
  <c r="AI37" i="1" s="1"/>
  <c r="T37" i="1"/>
  <c r="G37" i="1"/>
  <c r="AJ38" i="1" l="1"/>
  <c r="W41" i="1"/>
  <c r="I48" i="1"/>
  <c r="J48" i="1" s="1"/>
  <c r="J44" i="1"/>
  <c r="W40" i="1"/>
  <c r="W39" i="1"/>
  <c r="J47" i="1"/>
  <c r="AJ39" i="1"/>
  <c r="I46" i="1"/>
  <c r="J46" i="1" s="1"/>
  <c r="W42" i="1"/>
  <c r="W38" i="1"/>
  <c r="I42" i="1"/>
  <c r="J42" i="1" s="1"/>
  <c r="J38" i="1"/>
  <c r="I39" i="1"/>
  <c r="J39" i="1" s="1"/>
  <c r="J41" i="1"/>
  <c r="J45" i="1"/>
  <c r="J40" i="1"/>
  <c r="AJ37" i="1"/>
  <c r="AL37" i="1" s="1"/>
  <c r="V37" i="1"/>
  <c r="W37" i="1" s="1"/>
  <c r="Y37" i="1" s="1"/>
  <c r="I37" i="1"/>
  <c r="J37" i="1" s="1"/>
  <c r="L37" i="1" s="1"/>
  <c r="K25" i="2" l="1"/>
  <c r="K26" i="2"/>
  <c r="K27" i="2"/>
  <c r="K28" i="2"/>
  <c r="K29" i="2"/>
  <c r="K30" i="2"/>
  <c r="K31" i="2"/>
  <c r="K32" i="2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T25" i="1"/>
  <c r="V25" i="1" s="1"/>
  <c r="D37" i="3" s="1"/>
  <c r="G25" i="1"/>
  <c r="I25" i="1" s="1"/>
  <c r="AG24" i="1"/>
  <c r="AI24" i="1" s="1"/>
  <c r="D51" i="3" s="1"/>
  <c r="T24" i="1"/>
  <c r="V24" i="1" s="1"/>
  <c r="G24" i="1"/>
  <c r="I24" i="1" s="1"/>
  <c r="AG23" i="1"/>
  <c r="AI23" i="1" s="1"/>
  <c r="D50" i="3" s="1"/>
  <c r="T23" i="1"/>
  <c r="V23" i="1" s="1"/>
  <c r="G23" i="1"/>
  <c r="I23" i="1" s="1"/>
  <c r="AG22" i="1"/>
  <c r="AI22" i="1" s="1"/>
  <c r="D49" i="3" s="1"/>
  <c r="T22" i="1"/>
  <c r="V22" i="1" s="1"/>
  <c r="D34" i="3" s="1"/>
  <c r="G22" i="1"/>
  <c r="I22" i="1" s="1"/>
  <c r="AG21" i="1"/>
  <c r="AI21" i="1" s="1"/>
  <c r="D48" i="3" s="1"/>
  <c r="T21" i="1"/>
  <c r="V21" i="1" s="1"/>
  <c r="D33" i="3" s="1"/>
  <c r="G21" i="1"/>
  <c r="I21" i="1" s="1"/>
  <c r="G34" i="2"/>
  <c r="I34" i="2" s="1"/>
  <c r="K34" i="2" s="1"/>
  <c r="J24" i="1" l="1"/>
  <c r="L24" i="1" s="1"/>
  <c r="D6" i="3"/>
  <c r="J29" i="1"/>
  <c r="L29" i="1" s="1"/>
  <c r="D11" i="3"/>
  <c r="AJ22" i="1"/>
  <c r="AL22" i="1" s="1"/>
  <c r="J21" i="1"/>
  <c r="L21" i="1" s="1"/>
  <c r="D3" i="3"/>
  <c r="J23" i="1"/>
  <c r="L23" i="1" s="1"/>
  <c r="D5" i="3"/>
  <c r="W24" i="1"/>
  <c r="Y24" i="1" s="1"/>
  <c r="D36" i="3"/>
  <c r="J26" i="1"/>
  <c r="L26" i="1" s="1"/>
  <c r="D8" i="3"/>
  <c r="J30" i="1"/>
  <c r="L30" i="1" s="1"/>
  <c r="D14" i="3"/>
  <c r="AJ23" i="1"/>
  <c r="AL23" i="1" s="1"/>
  <c r="J22" i="1"/>
  <c r="L22" i="1" s="1"/>
  <c r="D4" i="3"/>
  <c r="W23" i="1"/>
  <c r="Y23" i="1" s="1"/>
  <c r="D35" i="3"/>
  <c r="J27" i="1"/>
  <c r="L27" i="1" s="1"/>
  <c r="D9" i="3"/>
  <c r="J31" i="1"/>
  <c r="L31" i="1" s="1"/>
  <c r="D15" i="3"/>
  <c r="G15" i="3" s="1"/>
  <c r="AJ24" i="1"/>
  <c r="AL24" i="1" s="1"/>
  <c r="J25" i="1"/>
  <c r="L25" i="1" s="1"/>
  <c r="D7" i="3"/>
  <c r="J28" i="1"/>
  <c r="L28" i="1" s="1"/>
  <c r="D10" i="3"/>
  <c r="AJ21" i="1"/>
  <c r="AL21" i="1" s="1"/>
  <c r="W21" i="1"/>
  <c r="Y21" i="1" s="1"/>
  <c r="W25" i="1"/>
  <c r="Y25" i="1" s="1"/>
  <c r="W22" i="1"/>
  <c r="Y22" i="1" s="1"/>
  <c r="G33" i="2"/>
  <c r="G32" i="2"/>
  <c r="G31" i="2"/>
  <c r="S28" i="2"/>
  <c r="G30" i="2"/>
  <c r="S27" i="2"/>
  <c r="G29" i="2"/>
  <c r="S26" i="2"/>
  <c r="G28" i="2"/>
  <c r="AE27" i="2"/>
  <c r="S25" i="2"/>
  <c r="G27" i="2"/>
  <c r="AE26" i="2"/>
  <c r="S24" i="2"/>
  <c r="G26" i="2"/>
  <c r="AE25" i="2"/>
  <c r="G25" i="2"/>
  <c r="AE24" i="2"/>
  <c r="G24" i="2"/>
  <c r="U25" i="2" l="1"/>
  <c r="W25" i="2" s="1"/>
  <c r="AG27" i="2"/>
  <c r="AI27" i="2" s="1"/>
  <c r="AG25" i="2"/>
  <c r="AI25" i="2" s="1"/>
  <c r="U26" i="2"/>
  <c r="W26" i="2" s="1"/>
  <c r="U28" i="2"/>
  <c r="W28" i="2" s="1"/>
  <c r="U24" i="2"/>
  <c r="W24" i="2" s="1"/>
  <c r="U27" i="2"/>
  <c r="W27" i="2" s="1"/>
  <c r="AG26" i="2"/>
  <c r="AI26" i="2" s="1"/>
  <c r="AG24" i="2"/>
  <c r="AI24" i="2" s="1"/>
  <c r="I28" i="2"/>
  <c r="I31" i="2"/>
  <c r="I24" i="2"/>
  <c r="K24" i="2" s="1"/>
  <c r="I27" i="2"/>
  <c r="I30" i="2"/>
  <c r="I32" i="2"/>
  <c r="I25" i="2"/>
  <c r="I26" i="2"/>
  <c r="I29" i="2"/>
  <c r="I33" i="2"/>
  <c r="K33" i="2" s="1"/>
  <c r="G3" i="2"/>
  <c r="I3" i="2" s="1"/>
  <c r="K3" i="2" s="1"/>
  <c r="S3" i="2"/>
  <c r="U3" i="2" s="1"/>
  <c r="W3" i="2" s="1"/>
  <c r="AE3" i="2"/>
  <c r="AG3" i="2" s="1"/>
  <c r="AI3" i="2" s="1"/>
  <c r="AQ3" i="2"/>
  <c r="AS3" i="2" s="1"/>
  <c r="AU3" i="2" s="1"/>
  <c r="G4" i="2"/>
  <c r="I4" i="2" s="1"/>
  <c r="K4" i="2" s="1"/>
  <c r="S4" i="2"/>
  <c r="U4" i="2" s="1"/>
  <c r="W4" i="2" s="1"/>
  <c r="AE4" i="2"/>
  <c r="AG4" i="2" s="1"/>
  <c r="AI4" i="2" s="1"/>
  <c r="G5" i="2"/>
  <c r="I5" i="2" s="1"/>
  <c r="K5" i="2" s="1"/>
  <c r="S5" i="2"/>
  <c r="U5" i="2" s="1"/>
  <c r="W5" i="2" s="1"/>
  <c r="AE5" i="2"/>
  <c r="AG5" i="2" s="1"/>
  <c r="AI5" i="2" s="1"/>
  <c r="G6" i="2"/>
  <c r="I6" i="2" s="1"/>
  <c r="K6" i="2" s="1"/>
  <c r="S6" i="2"/>
  <c r="U6" i="2" s="1"/>
  <c r="W6" i="2" s="1"/>
  <c r="AE6" i="2"/>
  <c r="AG6" i="2" s="1"/>
  <c r="AI6" i="2" s="1"/>
  <c r="G7" i="2"/>
  <c r="I7" i="2" s="1"/>
  <c r="K7" i="2" s="1"/>
  <c r="S7" i="2"/>
  <c r="U7" i="2" s="1"/>
  <c r="W7" i="2" s="1"/>
  <c r="G8" i="2"/>
  <c r="I8" i="2" s="1"/>
  <c r="K8" i="2" s="1"/>
  <c r="S8" i="2"/>
  <c r="U8" i="2" s="1"/>
  <c r="W8" i="2" s="1"/>
  <c r="G9" i="2"/>
  <c r="I9" i="2" s="1"/>
  <c r="K9" i="2" s="1"/>
  <c r="S9" i="2"/>
  <c r="U9" i="2" s="1"/>
  <c r="W9" i="2" s="1"/>
  <c r="G10" i="2"/>
  <c r="I10" i="2" s="1"/>
  <c r="K10" i="2" s="1"/>
  <c r="G11" i="2"/>
  <c r="I11" i="2" s="1"/>
  <c r="K11" i="2" s="1"/>
  <c r="G12" i="2"/>
  <c r="I12" i="2" s="1"/>
  <c r="K12" i="2" s="1"/>
  <c r="G13" i="2"/>
  <c r="I13" i="2" s="1"/>
  <c r="K13" i="2" s="1"/>
  <c r="G14" i="2"/>
  <c r="I14" i="2" s="1"/>
  <c r="K14" i="2" s="1"/>
  <c r="G4" i="1" l="1"/>
  <c r="G5" i="1"/>
  <c r="G6" i="1"/>
  <c r="G7" i="1"/>
  <c r="G8" i="1"/>
  <c r="G9" i="1"/>
  <c r="G10" i="1"/>
  <c r="G11" i="1"/>
  <c r="G12" i="1"/>
  <c r="G13" i="1"/>
  <c r="G14" i="1"/>
  <c r="G3" i="1"/>
  <c r="AT3" i="1" l="1"/>
  <c r="AV3" i="1" s="1"/>
  <c r="I4" i="1"/>
  <c r="I8" i="1"/>
  <c r="I12" i="1"/>
  <c r="AG4" i="1"/>
  <c r="AI4" i="1" s="1"/>
  <c r="AG5" i="1"/>
  <c r="AI5" i="1" s="1"/>
  <c r="AG6" i="1"/>
  <c r="AI6" i="1" s="1"/>
  <c r="AG3" i="1"/>
  <c r="AI3" i="1" s="1"/>
  <c r="T4" i="1"/>
  <c r="V4" i="1" s="1"/>
  <c r="T5" i="1"/>
  <c r="V5" i="1" s="1"/>
  <c r="T6" i="1"/>
  <c r="V6" i="1" s="1"/>
  <c r="T7" i="1"/>
  <c r="V7" i="1" s="1"/>
  <c r="T8" i="1"/>
  <c r="V8" i="1" s="1"/>
  <c r="T9" i="1"/>
  <c r="V9" i="1" s="1"/>
  <c r="T3" i="1"/>
  <c r="V3" i="1" s="1"/>
  <c r="I5" i="1"/>
  <c r="I6" i="1"/>
  <c r="I7" i="1"/>
  <c r="I9" i="1"/>
  <c r="I10" i="1"/>
  <c r="I11" i="1"/>
  <c r="I13" i="1"/>
  <c r="I14" i="1"/>
  <c r="I3" i="1"/>
  <c r="J3" i="1" l="1"/>
  <c r="L3" i="1" s="1"/>
  <c r="C3" i="3"/>
  <c r="G3" i="3" s="1"/>
  <c r="J5" i="1"/>
  <c r="L5" i="1" s="1"/>
  <c r="C5" i="3"/>
  <c r="G5" i="3" s="1"/>
  <c r="W6" i="1"/>
  <c r="Y6" i="1" s="1"/>
  <c r="C34" i="3"/>
  <c r="G34" i="3" s="1"/>
  <c r="AJ6" i="1"/>
  <c r="AL6" i="1" s="1"/>
  <c r="C51" i="3"/>
  <c r="G51" i="3" s="1"/>
  <c r="J8" i="1"/>
  <c r="L8" i="1" s="1"/>
  <c r="C8" i="3"/>
  <c r="G8" i="3" s="1"/>
  <c r="J10" i="1"/>
  <c r="L10" i="1" s="1"/>
  <c r="C10" i="3"/>
  <c r="G10" i="3" s="1"/>
  <c r="AJ3" i="1"/>
  <c r="AL3" i="1" s="1"/>
  <c r="C48" i="3"/>
  <c r="G48" i="3" s="1"/>
  <c r="W3" i="1"/>
  <c r="Y3" i="1" s="1"/>
  <c r="C31" i="3"/>
  <c r="G31" i="3" s="1"/>
  <c r="J13" i="1"/>
  <c r="L13" i="1" s="1"/>
  <c r="C13" i="3"/>
  <c r="G13" i="3" s="1"/>
  <c r="J7" i="1"/>
  <c r="L7" i="1" s="1"/>
  <c r="C7" i="3"/>
  <c r="G7" i="3" s="1"/>
  <c r="W9" i="1"/>
  <c r="Y9" i="1" s="1"/>
  <c r="C37" i="3"/>
  <c r="G37" i="3" s="1"/>
  <c r="W5" i="1"/>
  <c r="Y5" i="1" s="1"/>
  <c r="C33" i="3"/>
  <c r="G33" i="3" s="1"/>
  <c r="AJ5" i="1"/>
  <c r="AL5" i="1" s="1"/>
  <c r="C50" i="3"/>
  <c r="G50" i="3" s="1"/>
  <c r="J4" i="1"/>
  <c r="L4" i="1" s="1"/>
  <c r="C4" i="3"/>
  <c r="G4" i="3" s="1"/>
  <c r="W7" i="1"/>
  <c r="Y7" i="1" s="1"/>
  <c r="C35" i="3"/>
  <c r="G35" i="3" s="1"/>
  <c r="J12" i="1"/>
  <c r="L12" i="1" s="1"/>
  <c r="C12" i="3"/>
  <c r="G12" i="3" s="1"/>
  <c r="J14" i="1"/>
  <c r="L14" i="1" s="1"/>
  <c r="C14" i="3"/>
  <c r="G14" i="3" s="1"/>
  <c r="J9" i="1"/>
  <c r="L9" i="1" s="1"/>
  <c r="C9" i="3"/>
  <c r="G9" i="3" s="1"/>
  <c r="J11" i="1"/>
  <c r="L11" i="1" s="1"/>
  <c r="C11" i="3"/>
  <c r="G11" i="3" s="1"/>
  <c r="J6" i="1"/>
  <c r="L6" i="1" s="1"/>
  <c r="C6" i="3"/>
  <c r="G6" i="3" s="1"/>
  <c r="W8" i="1"/>
  <c r="Y8" i="1" s="1"/>
  <c r="C36" i="3"/>
  <c r="G36" i="3" s="1"/>
  <c r="W4" i="1"/>
  <c r="Y4" i="1" s="1"/>
  <c r="C32" i="3"/>
  <c r="G32" i="3" s="1"/>
  <c r="AJ4" i="1"/>
  <c r="AL4" i="1" s="1"/>
  <c r="C49" i="3"/>
  <c r="G49" i="3" s="1"/>
  <c r="AW3" i="1"/>
  <c r="AY3" i="1" s="1"/>
  <c r="C60" i="3"/>
  <c r="G60" i="3" s="1"/>
</calcChain>
</file>

<file path=xl/comments1.xml><?xml version="1.0" encoding="utf-8"?>
<comments xmlns="http://schemas.openxmlformats.org/spreadsheetml/2006/main">
  <authors>
    <author>Wayne Crosby</author>
  </authors>
  <commentList>
    <comment ref="S4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seated on bike while fueling
</t>
        </r>
      </text>
    </comment>
    <comment ref="AF21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over sized fuel can
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pit lane
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pit lane</t>
        </r>
      </text>
    </comment>
    <comment ref="F28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pit lane
</t>
        </r>
      </text>
    </comment>
    <comment ref="S37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pit lane
number not displyed in pit lane</t>
        </r>
      </text>
    </comment>
    <comment ref="S38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pit lane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no extinguisher during refuel</t>
        </r>
      </text>
    </comment>
    <comment ref="F49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number not displayed in pit lane</t>
        </r>
      </text>
    </comment>
  </commentList>
</comments>
</file>

<file path=xl/comments2.xml><?xml version="1.0" encoding="utf-8"?>
<comments xmlns="http://schemas.openxmlformats.org/spreadsheetml/2006/main">
  <authors>
    <author>Wayne Crosby</author>
  </authors>
  <commentList>
    <comment ref="R4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seated on bike while fueling
</t>
        </r>
      </text>
    </comment>
    <comment ref="AD24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over sized fuel can
</t>
        </r>
      </text>
    </comment>
    <comment ref="F25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pit lane
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pit lane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oit lane</t>
        </r>
      </text>
    </comment>
    <comment ref="R40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pit lane
number not displyed in pit lane</t>
        </r>
      </text>
    </comment>
    <comment ref="R41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speeding in pit lane</t>
        </r>
      </text>
    </comment>
    <comment ref="F46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no extinguisher during refuel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Wayne Crosby:</t>
        </r>
        <r>
          <rPr>
            <sz val="9"/>
            <color indexed="81"/>
            <rFont val="Tahoma"/>
            <charset val="1"/>
          </rPr>
          <t xml:space="preserve">
number not displayed in pit lane</t>
        </r>
      </text>
    </comment>
  </commentList>
</comments>
</file>

<file path=xl/sharedStrings.xml><?xml version="1.0" encoding="utf-8"?>
<sst xmlns="http://schemas.openxmlformats.org/spreadsheetml/2006/main" count="632" uniqueCount="80">
  <si>
    <t>middleweight</t>
  </si>
  <si>
    <t>bike class</t>
  </si>
  <si>
    <t xml:space="preserve">laps </t>
  </si>
  <si>
    <t>handicap</t>
  </si>
  <si>
    <t xml:space="preserve">heavyweight </t>
  </si>
  <si>
    <t>lightweight</t>
  </si>
  <si>
    <t>total</t>
  </si>
  <si>
    <t>p4f2</t>
  </si>
  <si>
    <t>p3m</t>
  </si>
  <si>
    <t>final position</t>
  </si>
  <si>
    <t>p4f1</t>
  </si>
  <si>
    <t>P3H</t>
  </si>
  <si>
    <t>penalty</t>
  </si>
  <si>
    <t>MGP</t>
  </si>
  <si>
    <t>p3h</t>
  </si>
  <si>
    <t>p3l</t>
  </si>
  <si>
    <t>P3L</t>
  </si>
  <si>
    <t>round 1 Shannonvile Pro track</t>
  </si>
  <si>
    <t>mileage</t>
  </si>
  <si>
    <t>pre 72</t>
  </si>
  <si>
    <t>pre72</t>
  </si>
  <si>
    <t>Team Name</t>
  </si>
  <si>
    <t>MBP Ducati</t>
  </si>
  <si>
    <t>Ludicrous Speed</t>
  </si>
  <si>
    <t>Spank Racing</t>
  </si>
  <si>
    <t>Half Fast Racing</t>
  </si>
  <si>
    <t>Junk Yard Dogs</t>
  </si>
  <si>
    <t>Real McCoy Racing</t>
  </si>
  <si>
    <t>Spare Change</t>
  </si>
  <si>
    <t>Joe Bar Team</t>
  </si>
  <si>
    <t>Big in Japan</t>
  </si>
  <si>
    <t>50 with shades of grey</t>
  </si>
  <si>
    <t>Foleys</t>
  </si>
  <si>
    <t>Slowcocks Racing</t>
  </si>
  <si>
    <t>Team PMR</t>
  </si>
  <si>
    <t>Conestoga Clowns (Team Litle Red)</t>
  </si>
  <si>
    <t>Almost-Ready Racers</t>
  </si>
  <si>
    <t>Mountain High Racing</t>
  </si>
  <si>
    <t>Pretty Boyz</t>
  </si>
  <si>
    <t>Geesixers</t>
  </si>
  <si>
    <t>Mileage Points (WERA)</t>
  </si>
  <si>
    <t>Position Points</t>
  </si>
  <si>
    <t>; 20, 17, 15, 13, 11, 10, 9, 8, 7, 6, 5, 4, 3, 2 and 1</t>
  </si>
  <si>
    <t>Race Total Points</t>
  </si>
  <si>
    <t>Gwillstein Bears</t>
  </si>
  <si>
    <t>mileage (current scoring method)</t>
  </si>
  <si>
    <t>Round 2 Calabogie</t>
  </si>
  <si>
    <t>MBR</t>
  </si>
  <si>
    <t>P4F2</t>
  </si>
  <si>
    <t xml:space="preserve"> </t>
  </si>
  <si>
    <t>position points</t>
  </si>
  <si>
    <t>Race total points</t>
  </si>
  <si>
    <t>Team Mount Pleasant</t>
  </si>
  <si>
    <t>Castrol Classic</t>
  </si>
  <si>
    <t>Middleweight</t>
  </si>
  <si>
    <t>round 1</t>
  </si>
  <si>
    <t>round 2</t>
  </si>
  <si>
    <t>round 3</t>
  </si>
  <si>
    <t>round 4</t>
  </si>
  <si>
    <t>BRS</t>
  </si>
  <si>
    <t>WERA Method</t>
  </si>
  <si>
    <t xml:space="preserve">Mileage + VRRA </t>
  </si>
  <si>
    <t>Position</t>
  </si>
  <si>
    <t>Yes Its Period Correct</t>
  </si>
  <si>
    <t>Rumball Racing</t>
  </si>
  <si>
    <t>Les Jambons</t>
  </si>
  <si>
    <t>P4F3</t>
  </si>
  <si>
    <t>95x</t>
  </si>
  <si>
    <t>95X</t>
  </si>
  <si>
    <t>2 Kegs and a Shot</t>
  </si>
  <si>
    <t>No Idea</t>
  </si>
  <si>
    <t>Team EuroClassic</t>
  </si>
  <si>
    <t>Tim Hortons Sudbury</t>
  </si>
  <si>
    <t>Team Tenacious</t>
  </si>
  <si>
    <t>Yes! Its period Correct!</t>
  </si>
  <si>
    <t>Heavyweight</t>
  </si>
  <si>
    <t>Lightweight</t>
  </si>
  <si>
    <t xml:space="preserve">mileage </t>
  </si>
  <si>
    <t>position</t>
  </si>
  <si>
    <t>Euro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</si>
</sst>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6"/>
  <sheetViews>
    <sheetView topLeftCell="AB28" zoomScaleNormal="100" workbookViewId="0">
      <selection activeCell="AA36" sqref="AA36:AL39"/>
    </sheetView>
  </sheetViews>
  <sheetFormatPr defaultRowHeight="14.4" x14ac:dyDescent="0.3"/>
  <cols>
    <col min="1" max="1" width="13.5546875" bestFit="1" customWidth="1"/>
    <col min="2" max="2" width="20.88671875" bestFit="1" customWidth="1"/>
    <col min="3" max="3" width="8.6640625" bestFit="1" customWidth="1"/>
    <col min="4" max="4" width="5" bestFit="1" customWidth="1"/>
    <col min="5" max="5" width="9" bestFit="1" customWidth="1"/>
    <col min="6" max="6" width="14.33203125" customWidth="1"/>
    <col min="7" max="7" width="5.109375" bestFit="1" customWidth="1"/>
    <col min="8" max="8" width="12.6640625" bestFit="1" customWidth="1"/>
    <col min="9" max="9" width="28.21875" bestFit="1" customWidth="1"/>
    <col min="10" max="10" width="19.6640625" bestFit="1" customWidth="1"/>
    <col min="11" max="12" width="15.21875" bestFit="1" customWidth="1"/>
    <col min="13" max="13" width="11.5546875" customWidth="1"/>
    <col min="14" max="14" width="12.88671875" bestFit="1" customWidth="1"/>
    <col min="15" max="15" width="18.109375" bestFit="1" customWidth="1"/>
    <col min="16" max="16" width="9.44140625" bestFit="1" customWidth="1"/>
    <col min="17" max="17" width="5" bestFit="1" customWidth="1"/>
    <col min="18" max="18" width="9" bestFit="1" customWidth="1"/>
    <col min="19" max="19" width="7.6640625" bestFit="1" customWidth="1"/>
    <col min="20" max="20" width="5.109375" bestFit="1" customWidth="1"/>
    <col min="21" max="21" width="12.6640625" bestFit="1" customWidth="1"/>
    <col min="22" max="22" width="28.21875" bestFit="1" customWidth="1"/>
    <col min="23" max="23" width="19.6640625" bestFit="1" customWidth="1"/>
    <col min="24" max="24" width="13.109375" bestFit="1" customWidth="1"/>
    <col min="25" max="25" width="15.21875" bestFit="1" customWidth="1"/>
    <col min="27" max="27" width="11.109375" bestFit="1" customWidth="1"/>
    <col min="28" max="28" width="32.6640625" bestFit="1" customWidth="1"/>
    <col min="29" max="29" width="9.44140625" bestFit="1" customWidth="1"/>
    <col min="30" max="30" width="5" bestFit="1" customWidth="1"/>
    <col min="31" max="31" width="9" bestFit="1" customWidth="1"/>
    <col min="32" max="32" width="7.6640625" bestFit="1" customWidth="1"/>
    <col min="33" max="33" width="5.109375" bestFit="1" customWidth="1"/>
    <col min="34" max="34" width="12.6640625" bestFit="1" customWidth="1"/>
    <col min="35" max="35" width="28.21875" bestFit="1" customWidth="1"/>
    <col min="36" max="36" width="19.6640625" bestFit="1" customWidth="1"/>
    <col min="37" max="37" width="13.109375" bestFit="1" customWidth="1"/>
    <col min="38" max="38" width="15.21875" bestFit="1" customWidth="1"/>
    <col min="40" max="40" width="6.44140625" bestFit="1" customWidth="1"/>
    <col min="41" max="41" width="11.5546875" bestFit="1" customWidth="1"/>
    <col min="42" max="42" width="9.44140625" bestFit="1" customWidth="1"/>
    <col min="43" max="43" width="5" bestFit="1" customWidth="1"/>
    <col min="44" max="44" width="9" bestFit="1" customWidth="1"/>
    <col min="45" max="45" width="7.6640625" bestFit="1" customWidth="1"/>
    <col min="46" max="46" width="5.109375" bestFit="1" customWidth="1"/>
    <col min="47" max="47" width="12.6640625" bestFit="1" customWidth="1"/>
    <col min="48" max="48" width="28.21875" bestFit="1" customWidth="1"/>
    <col min="49" max="49" width="19.6640625" bestFit="1" customWidth="1"/>
    <col min="50" max="50" width="13.109375" bestFit="1" customWidth="1"/>
    <col min="51" max="51" width="15.21875" bestFit="1" customWidth="1"/>
  </cols>
  <sheetData>
    <row r="1" spans="1:51" x14ac:dyDescent="0.3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1" x14ac:dyDescent="0.3">
      <c r="A2" t="s">
        <v>0</v>
      </c>
      <c r="B2" t="s">
        <v>21</v>
      </c>
      <c r="C2" t="s">
        <v>1</v>
      </c>
      <c r="D2" t="s">
        <v>2</v>
      </c>
      <c r="E2" t="s">
        <v>3</v>
      </c>
      <c r="F2" t="s">
        <v>12</v>
      </c>
      <c r="G2" t="s">
        <v>6</v>
      </c>
      <c r="H2" t="s">
        <v>9</v>
      </c>
      <c r="I2" s="2" t="s">
        <v>45</v>
      </c>
      <c r="J2" t="s">
        <v>40</v>
      </c>
      <c r="K2" t="s">
        <v>41</v>
      </c>
      <c r="L2" t="s">
        <v>43</v>
      </c>
      <c r="N2" t="s">
        <v>4</v>
      </c>
      <c r="O2" t="s">
        <v>21</v>
      </c>
      <c r="P2" t="s">
        <v>1</v>
      </c>
      <c r="Q2" t="s">
        <v>2</v>
      </c>
      <c r="R2" t="s">
        <v>3</v>
      </c>
      <c r="S2" t="s">
        <v>12</v>
      </c>
      <c r="T2" t="s">
        <v>6</v>
      </c>
      <c r="U2" t="s">
        <v>9</v>
      </c>
      <c r="V2" s="2" t="s">
        <v>45</v>
      </c>
      <c r="W2" t="s">
        <v>40</v>
      </c>
      <c r="X2" t="s">
        <v>41</v>
      </c>
      <c r="Y2" t="s">
        <v>43</v>
      </c>
      <c r="AA2" t="s">
        <v>5</v>
      </c>
      <c r="AB2" t="s">
        <v>21</v>
      </c>
      <c r="AC2" t="s">
        <v>1</v>
      </c>
      <c r="AD2" t="s">
        <v>2</v>
      </c>
      <c r="AE2" t="s">
        <v>3</v>
      </c>
      <c r="AF2" t="s">
        <v>12</v>
      </c>
      <c r="AG2" t="s">
        <v>6</v>
      </c>
      <c r="AH2" t="s">
        <v>9</v>
      </c>
      <c r="AI2" s="2" t="s">
        <v>45</v>
      </c>
      <c r="AJ2" t="s">
        <v>40</v>
      </c>
      <c r="AK2" t="s">
        <v>41</v>
      </c>
      <c r="AL2" t="s">
        <v>43</v>
      </c>
      <c r="AN2" t="s">
        <v>19</v>
      </c>
      <c r="AO2" t="s">
        <v>21</v>
      </c>
      <c r="AP2" t="s">
        <v>1</v>
      </c>
      <c r="AQ2" t="s">
        <v>2</v>
      </c>
      <c r="AR2" t="s">
        <v>3</v>
      </c>
      <c r="AS2" t="s">
        <v>12</v>
      </c>
      <c r="AT2" t="s">
        <v>6</v>
      </c>
      <c r="AU2" t="s">
        <v>9</v>
      </c>
      <c r="AV2" s="2" t="s">
        <v>45</v>
      </c>
      <c r="AW2" t="s">
        <v>40</v>
      </c>
      <c r="AX2" t="s">
        <v>41</v>
      </c>
      <c r="AY2" t="s">
        <v>43</v>
      </c>
    </row>
    <row r="3" spans="1:51" x14ac:dyDescent="0.3">
      <c r="A3">
        <v>868</v>
      </c>
      <c r="B3" t="s">
        <v>29</v>
      </c>
      <c r="C3" t="s">
        <v>7</v>
      </c>
      <c r="D3">
        <v>92</v>
      </c>
      <c r="E3">
        <v>0</v>
      </c>
      <c r="F3">
        <v>0</v>
      </c>
      <c r="G3">
        <f>D3+E3-F3</f>
        <v>92</v>
      </c>
      <c r="H3">
        <v>1</v>
      </c>
      <c r="I3" s="2">
        <f>G3*2.47</f>
        <v>227.24</v>
      </c>
      <c r="J3">
        <f>I3/10</f>
        <v>22.724</v>
      </c>
      <c r="K3">
        <v>20</v>
      </c>
      <c r="L3" s="1">
        <f>J3+K3</f>
        <v>42.724000000000004</v>
      </c>
      <c r="N3">
        <v>241</v>
      </c>
      <c r="P3" t="s">
        <v>10</v>
      </c>
      <c r="Q3">
        <v>89</v>
      </c>
      <c r="R3">
        <v>0</v>
      </c>
      <c r="S3">
        <v>0</v>
      </c>
      <c r="T3">
        <f>Q3+R3-S3</f>
        <v>89</v>
      </c>
      <c r="U3">
        <v>2</v>
      </c>
      <c r="V3" s="2">
        <f>T3*2.47</f>
        <v>219.83</v>
      </c>
      <c r="W3">
        <f>V3/10</f>
        <v>21.983000000000001</v>
      </c>
      <c r="X3">
        <v>17</v>
      </c>
      <c r="Y3" s="1">
        <f>W3+X3</f>
        <v>38.983000000000004</v>
      </c>
      <c r="AA3">
        <v>58</v>
      </c>
      <c r="AB3" t="s">
        <v>52</v>
      </c>
      <c r="AC3" t="s">
        <v>15</v>
      </c>
      <c r="AD3">
        <v>84</v>
      </c>
      <c r="AE3">
        <v>0</v>
      </c>
      <c r="AF3">
        <v>0</v>
      </c>
      <c r="AG3">
        <f>AD3+AE3-AF3</f>
        <v>84</v>
      </c>
      <c r="AH3">
        <v>1</v>
      </c>
      <c r="AI3" s="2">
        <f>AG3*2.47</f>
        <v>207.48000000000002</v>
      </c>
      <c r="AJ3">
        <f>AI3/10</f>
        <v>20.748000000000001</v>
      </c>
      <c r="AK3">
        <v>20</v>
      </c>
      <c r="AL3" s="1">
        <f>AJ3+AK3</f>
        <v>40.748000000000005</v>
      </c>
      <c r="AN3">
        <v>606</v>
      </c>
      <c r="AO3" t="s">
        <v>39</v>
      </c>
      <c r="AP3" t="s">
        <v>20</v>
      </c>
      <c r="AQ3">
        <v>65</v>
      </c>
      <c r="AR3">
        <v>0</v>
      </c>
      <c r="AS3">
        <v>0</v>
      </c>
      <c r="AT3">
        <f>AQ3+AR3-AS3</f>
        <v>65</v>
      </c>
      <c r="AU3">
        <v>1</v>
      </c>
      <c r="AV3" s="2">
        <f>AT3*2.47</f>
        <v>160.55000000000001</v>
      </c>
      <c r="AW3">
        <f>AV3/10</f>
        <v>16.055</v>
      </c>
      <c r="AX3">
        <v>20</v>
      </c>
      <c r="AY3" s="1">
        <f>AW3+AX3</f>
        <v>36.055</v>
      </c>
    </row>
    <row r="4" spans="1:51" x14ac:dyDescent="0.3">
      <c r="A4">
        <v>711</v>
      </c>
      <c r="B4" t="s">
        <v>22</v>
      </c>
      <c r="C4" t="s">
        <v>7</v>
      </c>
      <c r="D4">
        <v>92</v>
      </c>
      <c r="E4">
        <v>0</v>
      </c>
      <c r="F4">
        <v>0</v>
      </c>
      <c r="G4">
        <f t="shared" ref="G4:G14" si="0">D4+E4-F4</f>
        <v>92</v>
      </c>
      <c r="H4">
        <v>2</v>
      </c>
      <c r="I4" s="2">
        <f t="shared" ref="I4:I14" si="1">G4*2.47</f>
        <v>227.24</v>
      </c>
      <c r="J4">
        <f t="shared" ref="J4:J14" si="2">I4/10</f>
        <v>22.724</v>
      </c>
      <c r="K4">
        <v>17</v>
      </c>
      <c r="L4" s="1">
        <f t="shared" ref="L4:L14" si="3">J4+K4</f>
        <v>39.724000000000004</v>
      </c>
      <c r="N4">
        <v>850</v>
      </c>
      <c r="O4" t="s">
        <v>32</v>
      </c>
      <c r="P4" t="s">
        <v>11</v>
      </c>
      <c r="Q4">
        <v>87</v>
      </c>
      <c r="R4">
        <v>5</v>
      </c>
      <c r="S4">
        <v>1</v>
      </c>
      <c r="T4">
        <f t="shared" ref="T4:T9" si="4">Q4+R4-S4</f>
        <v>91</v>
      </c>
      <c r="U4">
        <v>1</v>
      </c>
      <c r="V4" s="2">
        <f t="shared" ref="V4:V9" si="5">T4*2.47</f>
        <v>224.77</v>
      </c>
      <c r="W4">
        <f t="shared" ref="W4:W9" si="6">V4/10</f>
        <v>22.477</v>
      </c>
      <c r="X4">
        <v>20</v>
      </c>
      <c r="Y4" s="1">
        <f t="shared" ref="Y4:Y9" si="7">W4+X4</f>
        <v>42.477000000000004</v>
      </c>
      <c r="AA4">
        <v>770</v>
      </c>
      <c r="AB4" t="s">
        <v>35</v>
      </c>
      <c r="AC4" t="s">
        <v>15</v>
      </c>
      <c r="AD4">
        <v>79</v>
      </c>
      <c r="AE4">
        <v>0</v>
      </c>
      <c r="AF4">
        <v>0</v>
      </c>
      <c r="AG4">
        <f t="shared" ref="AG4:AG6" si="8">AD4+AE4-AF4</f>
        <v>79</v>
      </c>
      <c r="AH4">
        <v>2</v>
      </c>
      <c r="AI4" s="2">
        <f t="shared" ref="AI4:AI6" si="9">AG4*2.47</f>
        <v>195.13000000000002</v>
      </c>
      <c r="AJ4">
        <f t="shared" ref="AJ4:AJ6" si="10">AI4/10</f>
        <v>19.513000000000002</v>
      </c>
      <c r="AK4">
        <v>17</v>
      </c>
      <c r="AL4" s="1">
        <f t="shared" ref="AL4:AL6" si="11">AJ4+AK4</f>
        <v>36.513000000000005</v>
      </c>
      <c r="AY4" s="1"/>
    </row>
    <row r="5" spans="1:51" x14ac:dyDescent="0.3">
      <c r="A5">
        <v>252</v>
      </c>
      <c r="B5" t="s">
        <v>23</v>
      </c>
      <c r="C5" t="s">
        <v>7</v>
      </c>
      <c r="D5">
        <v>92</v>
      </c>
      <c r="E5">
        <v>0</v>
      </c>
      <c r="F5">
        <v>0</v>
      </c>
      <c r="G5">
        <f t="shared" si="0"/>
        <v>92</v>
      </c>
      <c r="H5">
        <v>3</v>
      </c>
      <c r="I5" s="2">
        <f t="shared" si="1"/>
        <v>227.24</v>
      </c>
      <c r="J5">
        <f t="shared" si="2"/>
        <v>22.724</v>
      </c>
      <c r="K5">
        <v>15</v>
      </c>
      <c r="L5" s="1">
        <f t="shared" si="3"/>
        <v>37.724000000000004</v>
      </c>
      <c r="N5">
        <v>134</v>
      </c>
      <c r="O5" t="s">
        <v>38</v>
      </c>
      <c r="P5" t="s">
        <v>10</v>
      </c>
      <c r="Q5">
        <v>86</v>
      </c>
      <c r="R5">
        <v>0</v>
      </c>
      <c r="S5">
        <v>0</v>
      </c>
      <c r="T5">
        <f t="shared" si="4"/>
        <v>86</v>
      </c>
      <c r="U5">
        <v>3</v>
      </c>
      <c r="V5" s="2">
        <f t="shared" si="5"/>
        <v>212.42000000000002</v>
      </c>
      <c r="W5">
        <f t="shared" si="6"/>
        <v>21.242000000000001</v>
      </c>
      <c r="X5">
        <v>15</v>
      </c>
      <c r="Y5" s="1">
        <f t="shared" si="7"/>
        <v>36.242000000000004</v>
      </c>
      <c r="AA5">
        <v>19</v>
      </c>
      <c r="AB5" t="s">
        <v>37</v>
      </c>
      <c r="AC5" t="s">
        <v>16</v>
      </c>
      <c r="AD5">
        <v>73</v>
      </c>
      <c r="AE5">
        <v>0</v>
      </c>
      <c r="AF5">
        <v>0</v>
      </c>
      <c r="AG5">
        <f t="shared" si="8"/>
        <v>73</v>
      </c>
      <c r="AH5">
        <v>3</v>
      </c>
      <c r="AI5" s="2">
        <f t="shared" si="9"/>
        <v>180.31</v>
      </c>
      <c r="AJ5">
        <f t="shared" si="10"/>
        <v>18.030999999999999</v>
      </c>
      <c r="AK5">
        <v>15</v>
      </c>
      <c r="AL5" s="1">
        <f t="shared" si="11"/>
        <v>33.030999999999999</v>
      </c>
      <c r="AY5" s="1"/>
    </row>
    <row r="6" spans="1:51" x14ac:dyDescent="0.3">
      <c r="A6">
        <v>580</v>
      </c>
      <c r="B6" t="s">
        <v>30</v>
      </c>
      <c r="C6" t="s">
        <v>7</v>
      </c>
      <c r="D6">
        <v>90</v>
      </c>
      <c r="E6">
        <v>0</v>
      </c>
      <c r="F6">
        <v>0</v>
      </c>
      <c r="G6">
        <f t="shared" si="0"/>
        <v>90</v>
      </c>
      <c r="H6">
        <v>4</v>
      </c>
      <c r="I6" s="2">
        <f t="shared" si="1"/>
        <v>222.3</v>
      </c>
      <c r="J6">
        <f t="shared" si="2"/>
        <v>22.23</v>
      </c>
      <c r="K6">
        <v>13</v>
      </c>
      <c r="L6" s="1">
        <f t="shared" si="3"/>
        <v>35.230000000000004</v>
      </c>
      <c r="N6">
        <v>990</v>
      </c>
      <c r="P6" t="s">
        <v>10</v>
      </c>
      <c r="Q6">
        <v>83</v>
      </c>
      <c r="R6">
        <v>0</v>
      </c>
      <c r="S6">
        <v>0</v>
      </c>
      <c r="T6">
        <f t="shared" si="4"/>
        <v>83</v>
      </c>
      <c r="U6">
        <v>4</v>
      </c>
      <c r="V6" s="2">
        <f t="shared" si="5"/>
        <v>205.01000000000002</v>
      </c>
      <c r="W6">
        <f t="shared" si="6"/>
        <v>20.501000000000001</v>
      </c>
      <c r="X6">
        <v>13</v>
      </c>
      <c r="Y6" s="1">
        <f t="shared" si="7"/>
        <v>33.501000000000005</v>
      </c>
      <c r="AA6">
        <v>137</v>
      </c>
      <c r="AB6" t="s">
        <v>44</v>
      </c>
      <c r="AC6" t="s">
        <v>15</v>
      </c>
      <c r="AD6">
        <v>72</v>
      </c>
      <c r="AE6">
        <v>0</v>
      </c>
      <c r="AF6">
        <v>0</v>
      </c>
      <c r="AG6">
        <f t="shared" si="8"/>
        <v>72</v>
      </c>
      <c r="AH6">
        <v>4</v>
      </c>
      <c r="AI6" s="2">
        <f t="shared" si="9"/>
        <v>177.84</v>
      </c>
      <c r="AJ6">
        <f t="shared" si="10"/>
        <v>17.783999999999999</v>
      </c>
      <c r="AK6">
        <v>13</v>
      </c>
      <c r="AL6" s="1">
        <f t="shared" si="11"/>
        <v>30.783999999999999</v>
      </c>
      <c r="AY6" s="1"/>
    </row>
    <row r="7" spans="1:51" x14ac:dyDescent="0.3">
      <c r="A7">
        <v>373</v>
      </c>
      <c r="B7" t="s">
        <v>24</v>
      </c>
      <c r="C7" t="s">
        <v>7</v>
      </c>
      <c r="D7">
        <v>89</v>
      </c>
      <c r="E7">
        <v>0</v>
      </c>
      <c r="F7">
        <v>0</v>
      </c>
      <c r="G7">
        <f t="shared" si="0"/>
        <v>89</v>
      </c>
      <c r="H7">
        <v>5</v>
      </c>
      <c r="I7" s="2">
        <f t="shared" si="1"/>
        <v>219.83</v>
      </c>
      <c r="J7">
        <f t="shared" si="2"/>
        <v>21.983000000000001</v>
      </c>
      <c r="K7">
        <v>11</v>
      </c>
      <c r="L7" s="1">
        <f t="shared" si="3"/>
        <v>32.983000000000004</v>
      </c>
      <c r="N7">
        <v>550</v>
      </c>
      <c r="O7" t="s">
        <v>28</v>
      </c>
      <c r="P7" t="s">
        <v>10</v>
      </c>
      <c r="Q7">
        <v>83</v>
      </c>
      <c r="R7">
        <v>0</v>
      </c>
      <c r="S7">
        <v>0</v>
      </c>
      <c r="T7">
        <f t="shared" si="4"/>
        <v>83</v>
      </c>
      <c r="U7">
        <v>5</v>
      </c>
      <c r="V7" s="2">
        <f t="shared" si="5"/>
        <v>205.01000000000002</v>
      </c>
      <c r="W7">
        <f t="shared" si="6"/>
        <v>20.501000000000001</v>
      </c>
      <c r="X7">
        <v>11</v>
      </c>
      <c r="Y7" s="1">
        <f t="shared" si="7"/>
        <v>31.501000000000001</v>
      </c>
      <c r="AL7" s="1"/>
      <c r="AY7" s="1"/>
    </row>
    <row r="8" spans="1:51" x14ac:dyDescent="0.3">
      <c r="A8">
        <v>401</v>
      </c>
      <c r="B8" t="s">
        <v>25</v>
      </c>
      <c r="C8" t="s">
        <v>7</v>
      </c>
      <c r="D8">
        <v>84</v>
      </c>
      <c r="E8">
        <v>0</v>
      </c>
      <c r="F8">
        <v>0</v>
      </c>
      <c r="G8">
        <f t="shared" si="0"/>
        <v>84</v>
      </c>
      <c r="H8">
        <v>6</v>
      </c>
      <c r="I8" s="2">
        <f t="shared" si="1"/>
        <v>207.48000000000002</v>
      </c>
      <c r="J8">
        <f t="shared" si="2"/>
        <v>20.748000000000001</v>
      </c>
      <c r="K8">
        <v>10</v>
      </c>
      <c r="L8" s="1">
        <f t="shared" si="3"/>
        <v>30.748000000000001</v>
      </c>
      <c r="N8">
        <v>23</v>
      </c>
      <c r="O8" t="s">
        <v>59</v>
      </c>
      <c r="P8" t="s">
        <v>13</v>
      </c>
      <c r="Q8">
        <v>79</v>
      </c>
      <c r="R8">
        <v>0</v>
      </c>
      <c r="S8">
        <v>0</v>
      </c>
      <c r="T8">
        <f t="shared" si="4"/>
        <v>79</v>
      </c>
      <c r="U8">
        <v>6</v>
      </c>
      <c r="V8" s="2">
        <f t="shared" si="5"/>
        <v>195.13000000000002</v>
      </c>
      <c r="W8">
        <f t="shared" si="6"/>
        <v>19.513000000000002</v>
      </c>
      <c r="X8">
        <v>10</v>
      </c>
      <c r="Y8" s="1">
        <f t="shared" si="7"/>
        <v>29.513000000000002</v>
      </c>
      <c r="AL8" s="1"/>
      <c r="AY8" s="1"/>
    </row>
    <row r="9" spans="1:51" x14ac:dyDescent="0.3">
      <c r="A9">
        <v>125</v>
      </c>
      <c r="B9" t="s">
        <v>26</v>
      </c>
      <c r="C9" t="s">
        <v>7</v>
      </c>
      <c r="D9">
        <v>83</v>
      </c>
      <c r="E9">
        <v>0</v>
      </c>
      <c r="F9">
        <v>0</v>
      </c>
      <c r="G9">
        <f t="shared" si="0"/>
        <v>83</v>
      </c>
      <c r="H9">
        <v>7</v>
      </c>
      <c r="I9" s="2">
        <f t="shared" si="1"/>
        <v>205.01000000000002</v>
      </c>
      <c r="J9">
        <f t="shared" si="2"/>
        <v>20.501000000000001</v>
      </c>
      <c r="K9">
        <v>9</v>
      </c>
      <c r="L9" s="1">
        <f t="shared" si="3"/>
        <v>29.501000000000001</v>
      </c>
      <c r="N9">
        <v>848</v>
      </c>
      <c r="O9" t="s">
        <v>53</v>
      </c>
      <c r="P9" t="s">
        <v>14</v>
      </c>
      <c r="Q9">
        <v>73</v>
      </c>
      <c r="R9">
        <v>5</v>
      </c>
      <c r="S9">
        <v>0</v>
      </c>
      <c r="T9">
        <f t="shared" si="4"/>
        <v>78</v>
      </c>
      <c r="U9">
        <v>7</v>
      </c>
      <c r="V9" s="2">
        <f t="shared" si="5"/>
        <v>192.66000000000003</v>
      </c>
      <c r="W9">
        <f t="shared" si="6"/>
        <v>19.266000000000002</v>
      </c>
      <c r="X9">
        <v>9</v>
      </c>
      <c r="Y9" s="1">
        <f t="shared" si="7"/>
        <v>28.266000000000002</v>
      </c>
      <c r="AL9" s="1"/>
      <c r="AY9" s="1"/>
    </row>
    <row r="10" spans="1:51" x14ac:dyDescent="0.3">
      <c r="A10">
        <v>489</v>
      </c>
      <c r="B10" t="s">
        <v>31</v>
      </c>
      <c r="C10" t="s">
        <v>7</v>
      </c>
      <c r="D10">
        <v>79</v>
      </c>
      <c r="E10">
        <v>0</v>
      </c>
      <c r="F10">
        <v>0</v>
      </c>
      <c r="G10">
        <f t="shared" si="0"/>
        <v>79</v>
      </c>
      <c r="H10">
        <v>9</v>
      </c>
      <c r="I10" s="2">
        <f t="shared" si="1"/>
        <v>195.13000000000002</v>
      </c>
      <c r="J10">
        <f t="shared" si="2"/>
        <v>19.513000000000002</v>
      </c>
      <c r="K10">
        <v>7</v>
      </c>
      <c r="L10" s="1">
        <f t="shared" si="3"/>
        <v>26.513000000000002</v>
      </c>
      <c r="Y10" s="1"/>
      <c r="AL10" s="1"/>
      <c r="AY10" s="1"/>
    </row>
    <row r="11" spans="1:51" x14ac:dyDescent="0.3">
      <c r="A11">
        <v>825</v>
      </c>
      <c r="B11" t="s">
        <v>27</v>
      </c>
      <c r="C11" t="s">
        <v>8</v>
      </c>
      <c r="D11">
        <v>77</v>
      </c>
      <c r="E11">
        <v>5</v>
      </c>
      <c r="F11">
        <v>0</v>
      </c>
      <c r="G11">
        <f t="shared" si="0"/>
        <v>82</v>
      </c>
      <c r="H11">
        <v>8</v>
      </c>
      <c r="I11" s="2">
        <f t="shared" si="1"/>
        <v>202.54000000000002</v>
      </c>
      <c r="J11">
        <f t="shared" si="2"/>
        <v>20.254000000000001</v>
      </c>
      <c r="K11">
        <v>8</v>
      </c>
      <c r="L11" s="1">
        <f t="shared" si="3"/>
        <v>28.254000000000001</v>
      </c>
      <c r="Y11" s="1"/>
      <c r="AL11" s="1"/>
      <c r="AY11" s="1"/>
    </row>
    <row r="12" spans="1:51" x14ac:dyDescent="0.3">
      <c r="A12">
        <v>469</v>
      </c>
      <c r="B12" t="s">
        <v>36</v>
      </c>
      <c r="C12" t="s">
        <v>7</v>
      </c>
      <c r="D12">
        <v>76</v>
      </c>
      <c r="E12">
        <v>0</v>
      </c>
      <c r="F12">
        <v>0</v>
      </c>
      <c r="G12">
        <f t="shared" si="0"/>
        <v>76</v>
      </c>
      <c r="H12">
        <v>10</v>
      </c>
      <c r="I12" s="2">
        <f t="shared" si="1"/>
        <v>187.72000000000003</v>
      </c>
      <c r="J12">
        <f t="shared" si="2"/>
        <v>18.772000000000002</v>
      </c>
      <c r="K12">
        <v>6</v>
      </c>
      <c r="L12" s="1">
        <f t="shared" si="3"/>
        <v>24.772000000000002</v>
      </c>
      <c r="Y12" s="1"/>
      <c r="AL12" s="1"/>
      <c r="AY12" s="1"/>
    </row>
    <row r="13" spans="1:51" x14ac:dyDescent="0.3">
      <c r="A13">
        <v>757</v>
      </c>
      <c r="B13" t="s">
        <v>34</v>
      </c>
      <c r="C13" t="s">
        <v>7</v>
      </c>
      <c r="D13">
        <v>75</v>
      </c>
      <c r="E13">
        <v>0</v>
      </c>
      <c r="F13">
        <v>0</v>
      </c>
      <c r="G13">
        <f t="shared" si="0"/>
        <v>75</v>
      </c>
      <c r="H13">
        <v>11</v>
      </c>
      <c r="I13" s="2">
        <f t="shared" si="1"/>
        <v>185.25000000000003</v>
      </c>
      <c r="J13">
        <f t="shared" si="2"/>
        <v>18.525000000000002</v>
      </c>
      <c r="K13">
        <v>5</v>
      </c>
      <c r="L13" s="1">
        <f t="shared" si="3"/>
        <v>23.525000000000002</v>
      </c>
      <c r="Y13" s="1"/>
      <c r="AL13" s="1"/>
      <c r="AY13" s="1"/>
    </row>
    <row r="14" spans="1:51" x14ac:dyDescent="0.3">
      <c r="A14">
        <v>139</v>
      </c>
      <c r="B14" t="s">
        <v>33</v>
      </c>
      <c r="C14" t="s">
        <v>7</v>
      </c>
      <c r="D14">
        <v>70</v>
      </c>
      <c r="E14">
        <v>0</v>
      </c>
      <c r="F14">
        <v>0</v>
      </c>
      <c r="G14">
        <f t="shared" si="0"/>
        <v>70</v>
      </c>
      <c r="H14">
        <v>12</v>
      </c>
      <c r="I14" s="2">
        <f t="shared" si="1"/>
        <v>172.9</v>
      </c>
      <c r="J14">
        <f t="shared" si="2"/>
        <v>17.29</v>
      </c>
      <c r="K14">
        <v>4</v>
      </c>
      <c r="L14" s="1">
        <f t="shared" si="3"/>
        <v>21.29</v>
      </c>
      <c r="Y14" s="1"/>
      <c r="AL14" s="1"/>
      <c r="AY14" s="1"/>
    </row>
    <row r="17" spans="1:49" x14ac:dyDescent="0.3">
      <c r="B17" t="s">
        <v>42</v>
      </c>
    </row>
    <row r="20" spans="1:49" x14ac:dyDescent="0.3">
      <c r="A20" t="s">
        <v>0</v>
      </c>
      <c r="B20" t="s">
        <v>21</v>
      </c>
      <c r="C20" t="s">
        <v>1</v>
      </c>
      <c r="D20" t="s">
        <v>2</v>
      </c>
      <c r="E20" t="s">
        <v>3</v>
      </c>
      <c r="F20" t="s">
        <v>12</v>
      </c>
      <c r="G20" t="s">
        <v>6</v>
      </c>
      <c r="H20" t="s">
        <v>9</v>
      </c>
      <c r="I20" t="s">
        <v>18</v>
      </c>
      <c r="J20" t="s">
        <v>40</v>
      </c>
      <c r="K20" t="s">
        <v>41</v>
      </c>
      <c r="L20" t="s">
        <v>43</v>
      </c>
      <c r="N20" t="s">
        <v>4</v>
      </c>
      <c r="O20" t="s">
        <v>21</v>
      </c>
      <c r="P20" t="s">
        <v>1</v>
      </c>
      <c r="Q20" t="s">
        <v>2</v>
      </c>
      <c r="R20" t="s">
        <v>3</v>
      </c>
      <c r="S20" t="s">
        <v>12</v>
      </c>
      <c r="T20" t="s">
        <v>6</v>
      </c>
      <c r="U20" t="s">
        <v>9</v>
      </c>
      <c r="V20" t="s">
        <v>18</v>
      </c>
      <c r="W20" t="s">
        <v>40</v>
      </c>
      <c r="X20" t="s">
        <v>50</v>
      </c>
      <c r="Y20" t="s">
        <v>43</v>
      </c>
      <c r="AA20" t="s">
        <v>5</v>
      </c>
      <c r="AB20" t="s">
        <v>21</v>
      </c>
      <c r="AC20" t="s">
        <v>1</v>
      </c>
      <c r="AD20" t="s">
        <v>2</v>
      </c>
      <c r="AE20" t="s">
        <v>3</v>
      </c>
      <c r="AF20" t="s">
        <v>12</v>
      </c>
      <c r="AG20" t="s">
        <v>6</v>
      </c>
      <c r="AH20" t="s">
        <v>9</v>
      </c>
      <c r="AI20" t="s">
        <v>18</v>
      </c>
      <c r="AJ20" t="s">
        <v>40</v>
      </c>
      <c r="AK20" t="s">
        <v>50</v>
      </c>
      <c r="AL20" t="s">
        <v>51</v>
      </c>
    </row>
    <row r="21" spans="1:49" x14ac:dyDescent="0.3">
      <c r="A21">
        <v>868</v>
      </c>
      <c r="B21" t="s">
        <v>29</v>
      </c>
      <c r="C21" t="s">
        <v>7</v>
      </c>
      <c r="D21">
        <v>46</v>
      </c>
      <c r="E21">
        <v>0</v>
      </c>
      <c r="F21">
        <v>0</v>
      </c>
      <c r="G21">
        <f>D21+E21-F21</f>
        <v>46</v>
      </c>
      <c r="H21">
        <v>1</v>
      </c>
      <c r="I21" s="3">
        <f>G21*5.05</f>
        <v>232.29999999999998</v>
      </c>
      <c r="J21">
        <f t="shared" ref="J21:J31" si="12">I21/10</f>
        <v>23.229999999999997</v>
      </c>
      <c r="K21" s="1">
        <v>20</v>
      </c>
      <c r="L21" s="1">
        <f t="shared" ref="L21:L31" si="13">J21+K21</f>
        <v>43.23</v>
      </c>
      <c r="N21">
        <v>134</v>
      </c>
      <c r="O21" t="s">
        <v>38</v>
      </c>
      <c r="P21" t="s">
        <v>10</v>
      </c>
      <c r="Q21">
        <v>44</v>
      </c>
      <c r="R21">
        <v>0</v>
      </c>
      <c r="S21">
        <v>0</v>
      </c>
      <c r="T21">
        <f>Q21+R21-S21</f>
        <v>44</v>
      </c>
      <c r="U21">
        <v>1</v>
      </c>
      <c r="V21" s="3">
        <f>T21*5.05</f>
        <v>222.2</v>
      </c>
      <c r="W21">
        <f>V21/10</f>
        <v>22.22</v>
      </c>
      <c r="X21" s="1">
        <v>20</v>
      </c>
      <c r="Y21" s="1">
        <f>W21+X21</f>
        <v>42.22</v>
      </c>
      <c r="AA21">
        <v>58</v>
      </c>
      <c r="AB21" t="s">
        <v>52</v>
      </c>
      <c r="AC21" t="s">
        <v>15</v>
      </c>
      <c r="AD21">
        <v>40</v>
      </c>
      <c r="AE21">
        <v>0</v>
      </c>
      <c r="AF21">
        <v>1</v>
      </c>
      <c r="AG21">
        <f>AD21+AE21-AF21</f>
        <v>39</v>
      </c>
      <c r="AH21">
        <v>2</v>
      </c>
      <c r="AI21" s="3">
        <f>AG21*5.05</f>
        <v>196.95</v>
      </c>
      <c r="AJ21">
        <f>AI21/10</f>
        <v>19.695</v>
      </c>
      <c r="AK21" s="1">
        <v>17</v>
      </c>
      <c r="AL21" s="1">
        <f>AJ21+AK21</f>
        <v>36.695</v>
      </c>
      <c r="AW21" s="1"/>
    </row>
    <row r="22" spans="1:49" x14ac:dyDescent="0.3">
      <c r="A22">
        <v>711</v>
      </c>
      <c r="B22" t="s">
        <v>22</v>
      </c>
      <c r="C22" t="s">
        <v>7</v>
      </c>
      <c r="D22">
        <v>45</v>
      </c>
      <c r="E22">
        <v>0</v>
      </c>
      <c r="F22">
        <v>1</v>
      </c>
      <c r="G22">
        <f t="shared" ref="G22:G31" si="14">D22+E22-F22</f>
        <v>44</v>
      </c>
      <c r="H22">
        <v>5</v>
      </c>
      <c r="I22" s="3">
        <f t="shared" ref="I22:I31" si="15">G22*5.05</f>
        <v>222.2</v>
      </c>
      <c r="J22">
        <f t="shared" si="12"/>
        <v>22.22</v>
      </c>
      <c r="K22" s="1">
        <v>11</v>
      </c>
      <c r="L22" s="1">
        <f t="shared" si="13"/>
        <v>33.22</v>
      </c>
      <c r="N22">
        <v>990</v>
      </c>
      <c r="P22" t="s">
        <v>10</v>
      </c>
      <c r="Q22">
        <v>43</v>
      </c>
      <c r="R22">
        <v>0</v>
      </c>
      <c r="S22">
        <v>0</v>
      </c>
      <c r="T22">
        <f>Q22+R22-S22</f>
        <v>43</v>
      </c>
      <c r="U22">
        <v>2</v>
      </c>
      <c r="V22" s="3">
        <f>T22*5.05</f>
        <v>217.15</v>
      </c>
      <c r="W22">
        <f t="shared" ref="W22:W25" si="16">V22/10</f>
        <v>21.715</v>
      </c>
      <c r="X22" s="1">
        <v>17</v>
      </c>
      <c r="Y22" s="1">
        <f t="shared" ref="Y22:Y25" si="17">W22+X22</f>
        <v>38.715000000000003</v>
      </c>
      <c r="AA22">
        <v>770</v>
      </c>
      <c r="AB22" t="s">
        <v>35</v>
      </c>
      <c r="AC22" t="s">
        <v>15</v>
      </c>
      <c r="AD22">
        <v>39</v>
      </c>
      <c r="AE22">
        <v>0</v>
      </c>
      <c r="AF22">
        <v>0</v>
      </c>
      <c r="AG22">
        <f>AD22+AE22-AF22</f>
        <v>39</v>
      </c>
      <c r="AH22">
        <v>3</v>
      </c>
      <c r="AI22" s="3">
        <f>AG22*5.05</f>
        <v>196.95</v>
      </c>
      <c r="AJ22">
        <f t="shared" ref="AJ22:AJ24" si="18">AI22/10</f>
        <v>19.695</v>
      </c>
      <c r="AK22" s="1">
        <v>15</v>
      </c>
      <c r="AL22" s="1">
        <f t="shared" ref="AL22:AL24" si="19">AJ22+AK22</f>
        <v>34.695</v>
      </c>
      <c r="AW22" s="1"/>
    </row>
    <row r="23" spans="1:49" x14ac:dyDescent="0.3">
      <c r="A23">
        <v>252</v>
      </c>
      <c r="B23" t="s">
        <v>23</v>
      </c>
      <c r="C23" t="s">
        <v>7</v>
      </c>
      <c r="D23">
        <v>46</v>
      </c>
      <c r="E23">
        <v>0</v>
      </c>
      <c r="F23">
        <v>0</v>
      </c>
      <c r="G23">
        <f t="shared" si="14"/>
        <v>46</v>
      </c>
      <c r="H23">
        <v>2</v>
      </c>
      <c r="I23" s="3">
        <f t="shared" si="15"/>
        <v>232.29999999999998</v>
      </c>
      <c r="J23">
        <f t="shared" si="12"/>
        <v>23.229999999999997</v>
      </c>
      <c r="K23" s="1">
        <v>17</v>
      </c>
      <c r="L23" s="1">
        <f t="shared" si="13"/>
        <v>40.229999999999997</v>
      </c>
      <c r="N23">
        <v>550</v>
      </c>
      <c r="O23" t="s">
        <v>28</v>
      </c>
      <c r="P23" t="s">
        <v>10</v>
      </c>
      <c r="Q23">
        <v>25</v>
      </c>
      <c r="R23">
        <v>0</v>
      </c>
      <c r="S23">
        <v>0</v>
      </c>
      <c r="T23">
        <f>Q23+R23-S23</f>
        <v>25</v>
      </c>
      <c r="U23">
        <v>4</v>
      </c>
      <c r="V23" s="3">
        <f>T23*5.05</f>
        <v>126.25</v>
      </c>
      <c r="W23">
        <f t="shared" si="16"/>
        <v>12.625</v>
      </c>
      <c r="X23" s="1">
        <v>13</v>
      </c>
      <c r="Y23" s="1">
        <f t="shared" si="17"/>
        <v>25.625</v>
      </c>
      <c r="AA23">
        <v>19</v>
      </c>
      <c r="AB23" t="s">
        <v>37</v>
      </c>
      <c r="AC23" t="s">
        <v>16</v>
      </c>
      <c r="AD23">
        <v>41</v>
      </c>
      <c r="AE23">
        <v>0</v>
      </c>
      <c r="AF23">
        <v>0</v>
      </c>
      <c r="AG23">
        <f>AD23+AE23-AF23</f>
        <v>41</v>
      </c>
      <c r="AH23">
        <v>1</v>
      </c>
      <c r="AI23" s="3">
        <f>AG23*5.05</f>
        <v>207.04999999999998</v>
      </c>
      <c r="AJ23">
        <f t="shared" si="18"/>
        <v>20.704999999999998</v>
      </c>
      <c r="AK23" s="1">
        <v>20</v>
      </c>
      <c r="AL23" s="1">
        <f t="shared" si="19"/>
        <v>40.704999999999998</v>
      </c>
      <c r="AW23" s="1"/>
    </row>
    <row r="24" spans="1:49" x14ac:dyDescent="0.3">
      <c r="A24">
        <v>580</v>
      </c>
      <c r="B24" t="s">
        <v>30</v>
      </c>
      <c r="C24" t="s">
        <v>7</v>
      </c>
      <c r="D24">
        <v>45</v>
      </c>
      <c r="E24">
        <v>0</v>
      </c>
      <c r="F24">
        <v>1</v>
      </c>
      <c r="G24">
        <f t="shared" si="14"/>
        <v>44</v>
      </c>
      <c r="H24">
        <v>3</v>
      </c>
      <c r="I24" s="3">
        <f t="shared" si="15"/>
        <v>222.2</v>
      </c>
      <c r="J24">
        <f t="shared" si="12"/>
        <v>22.22</v>
      </c>
      <c r="K24" s="1">
        <v>15</v>
      </c>
      <c r="L24" s="1">
        <f t="shared" si="13"/>
        <v>37.22</v>
      </c>
      <c r="N24">
        <v>23</v>
      </c>
      <c r="O24" t="s">
        <v>59</v>
      </c>
      <c r="P24" t="s">
        <v>13</v>
      </c>
      <c r="Q24">
        <v>13</v>
      </c>
      <c r="R24">
        <v>0</v>
      </c>
      <c r="S24">
        <v>0</v>
      </c>
      <c r="T24">
        <f>Q24+R24-S24</f>
        <v>13</v>
      </c>
      <c r="U24">
        <v>5</v>
      </c>
      <c r="V24" s="3">
        <f>T24*5.05</f>
        <v>65.649999999999991</v>
      </c>
      <c r="W24">
        <f t="shared" si="16"/>
        <v>6.5649999999999995</v>
      </c>
      <c r="X24" s="1">
        <v>11</v>
      </c>
      <c r="Y24" s="1">
        <f t="shared" si="17"/>
        <v>17.564999999999998</v>
      </c>
      <c r="AA24">
        <v>137</v>
      </c>
      <c r="AB24" t="s">
        <v>44</v>
      </c>
      <c r="AC24" t="s">
        <v>15</v>
      </c>
      <c r="AD24">
        <v>37</v>
      </c>
      <c r="AE24">
        <v>0</v>
      </c>
      <c r="AF24">
        <v>0</v>
      </c>
      <c r="AG24">
        <f>AD24+AE24-AF24</f>
        <v>37</v>
      </c>
      <c r="AH24">
        <v>4</v>
      </c>
      <c r="AI24" s="3">
        <f>AG24*5.05</f>
        <v>186.85</v>
      </c>
      <c r="AJ24">
        <f t="shared" si="18"/>
        <v>18.684999999999999</v>
      </c>
      <c r="AK24" s="1">
        <v>13</v>
      </c>
      <c r="AL24" s="1">
        <f t="shared" si="19"/>
        <v>31.684999999999999</v>
      </c>
      <c r="AW24" s="1"/>
    </row>
    <row r="25" spans="1:49" x14ac:dyDescent="0.3">
      <c r="A25">
        <v>373</v>
      </c>
      <c r="B25" t="s">
        <v>24</v>
      </c>
      <c r="C25" t="s">
        <v>7</v>
      </c>
      <c r="D25">
        <v>20</v>
      </c>
      <c r="E25">
        <v>0</v>
      </c>
      <c r="F25">
        <v>0</v>
      </c>
      <c r="G25">
        <f t="shared" si="14"/>
        <v>20</v>
      </c>
      <c r="H25">
        <v>10</v>
      </c>
      <c r="I25" s="3">
        <f t="shared" si="15"/>
        <v>101</v>
      </c>
      <c r="J25">
        <f t="shared" si="12"/>
        <v>10.1</v>
      </c>
      <c r="K25" s="1">
        <v>6</v>
      </c>
      <c r="L25" s="1">
        <f t="shared" si="13"/>
        <v>16.100000000000001</v>
      </c>
      <c r="N25">
        <v>848</v>
      </c>
      <c r="O25" t="s">
        <v>53</v>
      </c>
      <c r="P25" t="s">
        <v>14</v>
      </c>
      <c r="Q25">
        <v>32</v>
      </c>
      <c r="R25">
        <v>5</v>
      </c>
      <c r="S25">
        <v>0</v>
      </c>
      <c r="T25">
        <f>Q25+R25-S25</f>
        <v>37</v>
      </c>
      <c r="U25">
        <v>3</v>
      </c>
      <c r="V25" s="3">
        <f>T25*5.05</f>
        <v>186.85</v>
      </c>
      <c r="W25">
        <f t="shared" si="16"/>
        <v>18.684999999999999</v>
      </c>
      <c r="X25" s="1">
        <v>15</v>
      </c>
      <c r="Y25" s="1">
        <f t="shared" si="17"/>
        <v>33.685000000000002</v>
      </c>
      <c r="AJ25" s="1"/>
      <c r="AV25" s="1"/>
    </row>
    <row r="26" spans="1:49" x14ac:dyDescent="0.3">
      <c r="A26">
        <v>401</v>
      </c>
      <c r="B26" t="s">
        <v>25</v>
      </c>
      <c r="C26" t="s">
        <v>7</v>
      </c>
      <c r="D26">
        <v>40</v>
      </c>
      <c r="E26">
        <v>0</v>
      </c>
      <c r="F26">
        <v>0</v>
      </c>
      <c r="G26">
        <f t="shared" si="14"/>
        <v>40</v>
      </c>
      <c r="H26">
        <v>8</v>
      </c>
      <c r="I26" s="3">
        <f t="shared" si="15"/>
        <v>202</v>
      </c>
      <c r="J26">
        <f t="shared" si="12"/>
        <v>20.2</v>
      </c>
      <c r="K26" s="1">
        <v>8</v>
      </c>
      <c r="L26" s="1">
        <f t="shared" si="13"/>
        <v>28.2</v>
      </c>
      <c r="X26" s="1"/>
      <c r="AJ26" s="1"/>
      <c r="AV26" s="1"/>
    </row>
    <row r="27" spans="1:49" x14ac:dyDescent="0.3">
      <c r="A27">
        <v>125</v>
      </c>
      <c r="B27" t="s">
        <v>26</v>
      </c>
      <c r="C27" t="s">
        <v>7</v>
      </c>
      <c r="D27">
        <v>15</v>
      </c>
      <c r="E27">
        <v>0</v>
      </c>
      <c r="F27">
        <v>0</v>
      </c>
      <c r="G27">
        <f t="shared" si="14"/>
        <v>15</v>
      </c>
      <c r="H27">
        <v>11</v>
      </c>
      <c r="I27" s="3">
        <f t="shared" si="15"/>
        <v>75.75</v>
      </c>
      <c r="J27">
        <f t="shared" si="12"/>
        <v>7.5750000000000002</v>
      </c>
      <c r="K27" s="1">
        <v>5</v>
      </c>
      <c r="L27" s="1">
        <f t="shared" si="13"/>
        <v>12.574999999999999</v>
      </c>
      <c r="X27" s="1"/>
      <c r="AJ27" s="1"/>
      <c r="AV27" s="1"/>
    </row>
    <row r="28" spans="1:49" x14ac:dyDescent="0.3">
      <c r="A28">
        <v>489</v>
      </c>
      <c r="B28" t="s">
        <v>31</v>
      </c>
      <c r="C28" t="s">
        <v>7</v>
      </c>
      <c r="D28">
        <v>43</v>
      </c>
      <c r="E28">
        <v>0</v>
      </c>
      <c r="F28">
        <v>1</v>
      </c>
      <c r="G28">
        <f t="shared" si="14"/>
        <v>42</v>
      </c>
      <c r="H28">
        <v>7</v>
      </c>
      <c r="I28" s="3">
        <f t="shared" si="15"/>
        <v>212.1</v>
      </c>
      <c r="J28">
        <f t="shared" si="12"/>
        <v>21.21</v>
      </c>
      <c r="K28" s="1">
        <v>9</v>
      </c>
      <c r="L28" s="1">
        <f t="shared" si="13"/>
        <v>30.21</v>
      </c>
      <c r="X28" s="1"/>
      <c r="AJ28" s="1"/>
      <c r="AV28" s="1"/>
    </row>
    <row r="29" spans="1:49" x14ac:dyDescent="0.3">
      <c r="A29">
        <v>825</v>
      </c>
      <c r="B29" t="s">
        <v>27</v>
      </c>
      <c r="C29" t="s">
        <v>8</v>
      </c>
      <c r="D29">
        <v>39</v>
      </c>
      <c r="E29">
        <v>5</v>
      </c>
      <c r="F29">
        <v>0</v>
      </c>
      <c r="G29">
        <f t="shared" si="14"/>
        <v>44</v>
      </c>
      <c r="H29">
        <v>4</v>
      </c>
      <c r="I29" s="3">
        <f t="shared" si="15"/>
        <v>222.2</v>
      </c>
      <c r="J29">
        <f t="shared" si="12"/>
        <v>22.22</v>
      </c>
      <c r="K29" s="1">
        <v>13</v>
      </c>
      <c r="L29" s="1">
        <f t="shared" si="13"/>
        <v>35.22</v>
      </c>
      <c r="AJ29" s="1"/>
      <c r="AV29" s="1"/>
    </row>
    <row r="30" spans="1:49" x14ac:dyDescent="0.3">
      <c r="A30">
        <v>139</v>
      </c>
      <c r="B30" t="s">
        <v>33</v>
      </c>
      <c r="C30" t="s">
        <v>7</v>
      </c>
      <c r="D30">
        <v>33</v>
      </c>
      <c r="E30">
        <v>0</v>
      </c>
      <c r="F30">
        <v>0</v>
      </c>
      <c r="G30">
        <f t="shared" si="14"/>
        <v>33</v>
      </c>
      <c r="H30">
        <v>9</v>
      </c>
      <c r="I30" s="3">
        <f t="shared" si="15"/>
        <v>166.65</v>
      </c>
      <c r="J30">
        <f t="shared" si="12"/>
        <v>16.664999999999999</v>
      </c>
      <c r="K30" s="1">
        <v>7</v>
      </c>
      <c r="L30" s="1">
        <f t="shared" si="13"/>
        <v>23.664999999999999</v>
      </c>
      <c r="AJ30" s="1"/>
    </row>
    <row r="31" spans="1:49" x14ac:dyDescent="0.3">
      <c r="A31">
        <v>92</v>
      </c>
      <c r="B31" t="s">
        <v>47</v>
      </c>
      <c r="C31" t="s">
        <v>48</v>
      </c>
      <c r="D31">
        <v>42</v>
      </c>
      <c r="E31">
        <v>0</v>
      </c>
      <c r="F31">
        <v>0</v>
      </c>
      <c r="G31">
        <f t="shared" si="14"/>
        <v>42</v>
      </c>
      <c r="H31">
        <v>6</v>
      </c>
      <c r="I31" s="3">
        <f t="shared" si="15"/>
        <v>212.1</v>
      </c>
      <c r="J31">
        <f t="shared" si="12"/>
        <v>21.21</v>
      </c>
      <c r="K31">
        <v>10</v>
      </c>
      <c r="L31" s="1">
        <f t="shared" si="13"/>
        <v>31.21</v>
      </c>
      <c r="AV31" t="s">
        <v>18</v>
      </c>
    </row>
    <row r="33" spans="1:51" x14ac:dyDescent="0.3">
      <c r="B33" t="s">
        <v>42</v>
      </c>
    </row>
    <row r="36" spans="1:51" x14ac:dyDescent="0.3">
      <c r="A36" t="s">
        <v>0</v>
      </c>
      <c r="B36" t="s">
        <v>21</v>
      </c>
      <c r="C36" t="s">
        <v>1</v>
      </c>
      <c r="D36" t="s">
        <v>2</v>
      </c>
      <c r="E36" t="s">
        <v>3</v>
      </c>
      <c r="F36" t="s">
        <v>12</v>
      </c>
      <c r="G36" t="s">
        <v>6</v>
      </c>
      <c r="H36" t="s">
        <v>9</v>
      </c>
      <c r="I36" s="2" t="s">
        <v>45</v>
      </c>
      <c r="J36" t="s">
        <v>40</v>
      </c>
      <c r="K36" t="s">
        <v>41</v>
      </c>
      <c r="L36" t="s">
        <v>43</v>
      </c>
      <c r="N36" t="s">
        <v>4</v>
      </c>
      <c r="O36" t="s">
        <v>21</v>
      </c>
      <c r="P36" t="s">
        <v>1</v>
      </c>
      <c r="Q36" t="s">
        <v>2</v>
      </c>
      <c r="R36" t="s">
        <v>3</v>
      </c>
      <c r="S36" t="s">
        <v>12</v>
      </c>
      <c r="T36" t="s">
        <v>6</v>
      </c>
      <c r="U36" t="s">
        <v>9</v>
      </c>
      <c r="V36" s="2" t="s">
        <v>45</v>
      </c>
      <c r="W36" t="s">
        <v>40</v>
      </c>
      <c r="X36" t="s">
        <v>41</v>
      </c>
      <c r="Y36" t="s">
        <v>43</v>
      </c>
      <c r="AA36" t="s">
        <v>5</v>
      </c>
      <c r="AB36" t="s">
        <v>21</v>
      </c>
      <c r="AC36" t="s">
        <v>1</v>
      </c>
      <c r="AD36" t="s">
        <v>2</v>
      </c>
      <c r="AE36" t="s">
        <v>3</v>
      </c>
      <c r="AF36" t="s">
        <v>12</v>
      </c>
      <c r="AG36" t="s">
        <v>6</v>
      </c>
      <c r="AH36" t="s">
        <v>9</v>
      </c>
      <c r="AI36" s="2" t="s">
        <v>45</v>
      </c>
      <c r="AJ36" t="s">
        <v>40</v>
      </c>
      <c r="AK36" t="s">
        <v>41</v>
      </c>
      <c r="AL36" t="s">
        <v>43</v>
      </c>
      <c r="AN36" t="s">
        <v>19</v>
      </c>
      <c r="AO36" t="s">
        <v>21</v>
      </c>
      <c r="AP36" t="s">
        <v>1</v>
      </c>
      <c r="AQ36" t="s">
        <v>2</v>
      </c>
      <c r="AR36" t="s">
        <v>3</v>
      </c>
      <c r="AS36" t="s">
        <v>12</v>
      </c>
      <c r="AT36" t="s">
        <v>6</v>
      </c>
      <c r="AU36" t="s">
        <v>9</v>
      </c>
      <c r="AV36" s="2" t="s">
        <v>45</v>
      </c>
      <c r="AW36" t="s">
        <v>40</v>
      </c>
      <c r="AX36" t="s">
        <v>41</v>
      </c>
      <c r="AY36" t="s">
        <v>43</v>
      </c>
    </row>
    <row r="37" spans="1:51" x14ac:dyDescent="0.3">
      <c r="A37">
        <v>868</v>
      </c>
      <c r="B37" t="s">
        <v>29</v>
      </c>
      <c r="C37" t="s">
        <v>7</v>
      </c>
      <c r="D37">
        <v>52</v>
      </c>
      <c r="E37">
        <v>0</v>
      </c>
      <c r="F37">
        <v>0</v>
      </c>
      <c r="G37">
        <f>D37+E37-F37</f>
        <v>52</v>
      </c>
      <c r="H37">
        <v>2</v>
      </c>
      <c r="I37" s="2">
        <f>G37*3.957</f>
        <v>205.76399999999998</v>
      </c>
      <c r="J37">
        <f>I37/10</f>
        <v>20.5764</v>
      </c>
      <c r="K37">
        <v>17</v>
      </c>
      <c r="L37" s="1">
        <f>J37+K37</f>
        <v>37.5764</v>
      </c>
      <c r="N37">
        <v>241</v>
      </c>
      <c r="O37" t="s">
        <v>71</v>
      </c>
      <c r="P37" t="s">
        <v>10</v>
      </c>
      <c r="Q37">
        <v>51</v>
      </c>
      <c r="R37">
        <v>0</v>
      </c>
      <c r="S37">
        <v>2</v>
      </c>
      <c r="T37">
        <f>Q37+R37-S37</f>
        <v>49</v>
      </c>
      <c r="U37">
        <v>2</v>
      </c>
      <c r="V37" s="2">
        <f>T37*3.957</f>
        <v>193.893</v>
      </c>
      <c r="W37">
        <f>V37/10</f>
        <v>19.389299999999999</v>
      </c>
      <c r="X37">
        <v>17</v>
      </c>
      <c r="Y37" s="1">
        <f>W37+X37</f>
        <v>36.389299999999999</v>
      </c>
      <c r="AA37">
        <v>58</v>
      </c>
      <c r="AB37" t="s">
        <v>52</v>
      </c>
      <c r="AC37" t="s">
        <v>15</v>
      </c>
      <c r="AD37">
        <v>45</v>
      </c>
      <c r="AE37">
        <v>0</v>
      </c>
      <c r="AF37">
        <v>0</v>
      </c>
      <c r="AG37">
        <f>AD37+AE37-AF37</f>
        <v>45</v>
      </c>
      <c r="AH37">
        <v>2</v>
      </c>
      <c r="AI37" s="2">
        <f>AG37*3.957</f>
        <v>178.065</v>
      </c>
      <c r="AJ37">
        <f>AI37/10</f>
        <v>17.8065</v>
      </c>
      <c r="AK37">
        <v>17</v>
      </c>
      <c r="AL37" s="1">
        <f>AJ37+AK37</f>
        <v>34.8065</v>
      </c>
      <c r="AN37">
        <v>606</v>
      </c>
      <c r="AO37" t="s">
        <v>39</v>
      </c>
      <c r="AP37" t="s">
        <v>20</v>
      </c>
      <c r="AQ37">
        <v>0</v>
      </c>
      <c r="AR37">
        <v>0</v>
      </c>
      <c r="AS37">
        <v>0</v>
      </c>
      <c r="AT37">
        <f>AQ37+AR37-AS37</f>
        <v>0</v>
      </c>
      <c r="AU37">
        <v>1</v>
      </c>
      <c r="AV37" s="2">
        <f>AT37*2.47</f>
        <v>0</v>
      </c>
      <c r="AW37">
        <f>AV37/10</f>
        <v>0</v>
      </c>
      <c r="AY37" s="1">
        <f>AW37+AX37</f>
        <v>0</v>
      </c>
    </row>
    <row r="38" spans="1:51" x14ac:dyDescent="0.3">
      <c r="A38">
        <v>711</v>
      </c>
      <c r="B38" t="s">
        <v>22</v>
      </c>
      <c r="C38" t="s">
        <v>7</v>
      </c>
      <c r="D38">
        <v>40</v>
      </c>
      <c r="E38">
        <v>0</v>
      </c>
      <c r="F38">
        <v>0</v>
      </c>
      <c r="G38">
        <f t="shared" ref="G38:G54" si="20">D38+E38-F38</f>
        <v>40</v>
      </c>
      <c r="H38">
        <v>15</v>
      </c>
      <c r="I38" s="2">
        <f t="shared" ref="I38:I54" si="21">G38*3.957</f>
        <v>158.28</v>
      </c>
      <c r="J38">
        <f t="shared" ref="J38:J54" si="22">I38/10</f>
        <v>15.827999999999999</v>
      </c>
      <c r="K38">
        <v>1</v>
      </c>
      <c r="L38" s="1">
        <f t="shared" ref="L38:L54" si="23">J38+K38</f>
        <v>16.827999999999999</v>
      </c>
      <c r="N38">
        <v>15</v>
      </c>
      <c r="O38" t="s">
        <v>72</v>
      </c>
      <c r="P38" t="s">
        <v>11</v>
      </c>
      <c r="Q38">
        <v>48</v>
      </c>
      <c r="R38">
        <v>5</v>
      </c>
      <c r="S38">
        <v>1</v>
      </c>
      <c r="T38">
        <f t="shared" ref="T38:T44" si="24">Q38+R38-S38</f>
        <v>52</v>
      </c>
      <c r="U38">
        <v>1</v>
      </c>
      <c r="V38" s="2">
        <f t="shared" ref="V38:V44" si="25">T38*3.957</f>
        <v>205.76399999999998</v>
      </c>
      <c r="W38">
        <f t="shared" ref="W38:W44" si="26">V38/10</f>
        <v>20.5764</v>
      </c>
      <c r="X38">
        <v>20</v>
      </c>
      <c r="Y38" s="1">
        <f t="shared" ref="Y38:Y44" si="27">W38+X38</f>
        <v>40.5764</v>
      </c>
      <c r="AA38">
        <v>815</v>
      </c>
      <c r="AB38" t="s">
        <v>73</v>
      </c>
      <c r="AC38" t="s">
        <v>15</v>
      </c>
      <c r="AD38">
        <v>34</v>
      </c>
      <c r="AE38">
        <v>0</v>
      </c>
      <c r="AF38">
        <v>0</v>
      </c>
      <c r="AG38">
        <f t="shared" ref="AG38:AG39" si="28">AD38+AE38-AF38</f>
        <v>34</v>
      </c>
      <c r="AH38">
        <v>3</v>
      </c>
      <c r="AI38" s="2">
        <f t="shared" ref="AI38:AI39" si="29">AG38*3.957</f>
        <v>134.53799999999998</v>
      </c>
      <c r="AJ38">
        <f t="shared" ref="AJ38:AJ39" si="30">AI38/10</f>
        <v>13.453799999999998</v>
      </c>
      <c r="AK38">
        <v>15</v>
      </c>
      <c r="AL38" s="1">
        <f t="shared" ref="AL38:AL39" si="31">AJ38+AK38</f>
        <v>28.453799999999998</v>
      </c>
      <c r="AY38" s="1"/>
    </row>
    <row r="39" spans="1:51" x14ac:dyDescent="0.3">
      <c r="A39">
        <v>252</v>
      </c>
      <c r="B39" t="s">
        <v>23</v>
      </c>
      <c r="C39" t="s">
        <v>7</v>
      </c>
      <c r="D39">
        <v>52</v>
      </c>
      <c r="E39">
        <v>0</v>
      </c>
      <c r="F39">
        <v>0</v>
      </c>
      <c r="G39">
        <f t="shared" si="20"/>
        <v>52</v>
      </c>
      <c r="H39">
        <v>1</v>
      </c>
      <c r="I39" s="2">
        <f t="shared" si="21"/>
        <v>205.76399999999998</v>
      </c>
      <c r="J39">
        <f t="shared" si="22"/>
        <v>20.5764</v>
      </c>
      <c r="K39">
        <v>20</v>
      </c>
      <c r="L39" s="1">
        <f t="shared" si="23"/>
        <v>40.5764</v>
      </c>
      <c r="N39">
        <v>134</v>
      </c>
      <c r="O39" t="s">
        <v>38</v>
      </c>
      <c r="P39" t="s">
        <v>10</v>
      </c>
      <c r="Q39">
        <v>23</v>
      </c>
      <c r="R39">
        <v>0</v>
      </c>
      <c r="S39">
        <v>0</v>
      </c>
      <c r="T39">
        <f t="shared" si="24"/>
        <v>23</v>
      </c>
      <c r="U39">
        <v>5</v>
      </c>
      <c r="V39" s="2">
        <f t="shared" si="25"/>
        <v>91.010999999999996</v>
      </c>
      <c r="W39">
        <f t="shared" si="26"/>
        <v>9.1010999999999989</v>
      </c>
      <c r="X39">
        <v>11</v>
      </c>
      <c r="Y39" s="1">
        <f t="shared" si="27"/>
        <v>20.101099999999999</v>
      </c>
      <c r="AA39">
        <v>19</v>
      </c>
      <c r="AB39" t="s">
        <v>37</v>
      </c>
      <c r="AC39" t="s">
        <v>16</v>
      </c>
      <c r="AD39">
        <v>46</v>
      </c>
      <c r="AE39">
        <v>0</v>
      </c>
      <c r="AF39">
        <v>0</v>
      </c>
      <c r="AG39">
        <f t="shared" si="28"/>
        <v>46</v>
      </c>
      <c r="AH39">
        <v>1</v>
      </c>
      <c r="AI39" s="2">
        <f t="shared" si="29"/>
        <v>182.02199999999999</v>
      </c>
      <c r="AJ39">
        <f t="shared" si="30"/>
        <v>18.202199999999998</v>
      </c>
      <c r="AK39">
        <v>20</v>
      </c>
      <c r="AL39" s="1">
        <f t="shared" si="31"/>
        <v>38.202199999999998</v>
      </c>
      <c r="AY39" s="1"/>
    </row>
    <row r="40" spans="1:51" x14ac:dyDescent="0.3">
      <c r="A40">
        <v>580</v>
      </c>
      <c r="B40" t="s">
        <v>30</v>
      </c>
      <c r="C40" t="s">
        <v>7</v>
      </c>
      <c r="D40">
        <v>50</v>
      </c>
      <c r="E40">
        <v>0</v>
      </c>
      <c r="F40">
        <v>0</v>
      </c>
      <c r="G40">
        <f t="shared" si="20"/>
        <v>50</v>
      </c>
      <c r="H40">
        <v>5</v>
      </c>
      <c r="I40" s="2">
        <f t="shared" si="21"/>
        <v>197.85</v>
      </c>
      <c r="J40">
        <f t="shared" si="22"/>
        <v>19.785</v>
      </c>
      <c r="K40">
        <v>11</v>
      </c>
      <c r="L40" s="1">
        <f t="shared" si="23"/>
        <v>30.785</v>
      </c>
      <c r="N40">
        <v>990</v>
      </c>
      <c r="P40" t="s">
        <v>10</v>
      </c>
      <c r="Q40">
        <v>40</v>
      </c>
      <c r="R40">
        <v>0</v>
      </c>
      <c r="S40">
        <v>0</v>
      </c>
      <c r="T40">
        <f t="shared" si="24"/>
        <v>40</v>
      </c>
      <c r="U40">
        <v>4</v>
      </c>
      <c r="V40" s="2">
        <f t="shared" si="25"/>
        <v>158.28</v>
      </c>
      <c r="W40">
        <f t="shared" si="26"/>
        <v>15.827999999999999</v>
      </c>
      <c r="X40">
        <v>13</v>
      </c>
      <c r="Y40" s="1">
        <f t="shared" si="27"/>
        <v>28.827999999999999</v>
      </c>
      <c r="AI40" s="2"/>
      <c r="AL40" s="1"/>
      <c r="AY40" s="1"/>
    </row>
    <row r="41" spans="1:51" x14ac:dyDescent="0.3">
      <c r="A41">
        <v>373</v>
      </c>
      <c r="B41" t="s">
        <v>24</v>
      </c>
      <c r="C41" t="s">
        <v>7</v>
      </c>
      <c r="D41">
        <v>51</v>
      </c>
      <c r="E41">
        <v>0</v>
      </c>
      <c r="F41">
        <v>0</v>
      </c>
      <c r="G41">
        <f t="shared" si="20"/>
        <v>51</v>
      </c>
      <c r="H41">
        <v>3</v>
      </c>
      <c r="I41" s="2">
        <f t="shared" si="21"/>
        <v>201.80699999999999</v>
      </c>
      <c r="J41">
        <f t="shared" si="22"/>
        <v>20.180699999999998</v>
      </c>
      <c r="K41">
        <v>15</v>
      </c>
      <c r="L41" s="1">
        <f t="shared" si="23"/>
        <v>35.180700000000002</v>
      </c>
      <c r="N41">
        <v>550</v>
      </c>
      <c r="O41" t="s">
        <v>28</v>
      </c>
      <c r="P41" t="s">
        <v>10</v>
      </c>
      <c r="Q41">
        <v>48</v>
      </c>
      <c r="R41">
        <v>0</v>
      </c>
      <c r="S41">
        <v>0</v>
      </c>
      <c r="T41">
        <f t="shared" si="24"/>
        <v>48</v>
      </c>
      <c r="U41">
        <v>3</v>
      </c>
      <c r="V41" s="2">
        <f t="shared" si="25"/>
        <v>189.93599999999998</v>
      </c>
      <c r="W41">
        <f t="shared" si="26"/>
        <v>18.993599999999997</v>
      </c>
      <c r="X41">
        <v>15</v>
      </c>
      <c r="Y41" s="1">
        <f t="shared" si="27"/>
        <v>33.993600000000001</v>
      </c>
      <c r="AL41" s="1"/>
      <c r="AY41" s="1"/>
    </row>
    <row r="42" spans="1:51" x14ac:dyDescent="0.3">
      <c r="A42">
        <v>401</v>
      </c>
      <c r="B42" t="s">
        <v>25</v>
      </c>
      <c r="C42" t="s">
        <v>7</v>
      </c>
      <c r="D42">
        <v>47</v>
      </c>
      <c r="E42">
        <v>0</v>
      </c>
      <c r="F42">
        <v>0</v>
      </c>
      <c r="G42">
        <f t="shared" si="20"/>
        <v>47</v>
      </c>
      <c r="H42">
        <v>8</v>
      </c>
      <c r="I42" s="2">
        <f t="shared" si="21"/>
        <v>185.97899999999998</v>
      </c>
      <c r="J42">
        <f t="shared" si="22"/>
        <v>18.597899999999999</v>
      </c>
      <c r="K42">
        <v>8</v>
      </c>
      <c r="L42" s="1">
        <f t="shared" si="23"/>
        <v>26.597899999999999</v>
      </c>
      <c r="N42">
        <v>23</v>
      </c>
      <c r="O42" t="s">
        <v>59</v>
      </c>
      <c r="P42" t="s">
        <v>13</v>
      </c>
      <c r="Q42">
        <v>7</v>
      </c>
      <c r="R42">
        <v>0</v>
      </c>
      <c r="S42">
        <v>0</v>
      </c>
      <c r="T42">
        <f t="shared" si="24"/>
        <v>7</v>
      </c>
      <c r="U42">
        <v>8</v>
      </c>
      <c r="V42" s="2">
        <f t="shared" si="25"/>
        <v>27.698999999999998</v>
      </c>
      <c r="W42">
        <f t="shared" si="26"/>
        <v>2.7698999999999998</v>
      </c>
      <c r="X42">
        <v>8</v>
      </c>
      <c r="Y42" s="1">
        <f t="shared" si="27"/>
        <v>10.7699</v>
      </c>
      <c r="AL42" s="1"/>
      <c r="AY42" s="1"/>
    </row>
    <row r="43" spans="1:51" x14ac:dyDescent="0.3">
      <c r="A43">
        <v>38</v>
      </c>
      <c r="B43" t="s">
        <v>63</v>
      </c>
      <c r="C43" t="s">
        <v>7</v>
      </c>
      <c r="D43">
        <v>45</v>
      </c>
      <c r="E43">
        <v>0</v>
      </c>
      <c r="F43">
        <v>1</v>
      </c>
      <c r="G43">
        <f t="shared" si="20"/>
        <v>44</v>
      </c>
      <c r="H43">
        <v>13</v>
      </c>
      <c r="I43" s="2">
        <f t="shared" si="21"/>
        <v>174.108</v>
      </c>
      <c r="J43">
        <f t="shared" si="22"/>
        <v>17.410800000000002</v>
      </c>
      <c r="K43">
        <v>3</v>
      </c>
      <c r="L43" s="1">
        <f t="shared" si="23"/>
        <v>20.410800000000002</v>
      </c>
      <c r="N43">
        <v>848</v>
      </c>
      <c r="O43" t="s">
        <v>53</v>
      </c>
      <c r="P43" t="s">
        <v>14</v>
      </c>
      <c r="Q43">
        <v>7</v>
      </c>
      <c r="R43">
        <v>5</v>
      </c>
      <c r="S43">
        <v>0</v>
      </c>
      <c r="T43">
        <f t="shared" si="24"/>
        <v>12</v>
      </c>
      <c r="U43">
        <v>7</v>
      </c>
      <c r="V43" s="2">
        <f t="shared" si="25"/>
        <v>47.483999999999995</v>
      </c>
      <c r="W43">
        <f t="shared" si="26"/>
        <v>4.7483999999999993</v>
      </c>
      <c r="X43">
        <v>9</v>
      </c>
      <c r="Y43" s="1">
        <f t="shared" si="27"/>
        <v>13.7484</v>
      </c>
      <c r="AL43" s="1"/>
      <c r="AY43" s="1"/>
    </row>
    <row r="44" spans="1:51" x14ac:dyDescent="0.3">
      <c r="A44">
        <v>489</v>
      </c>
      <c r="B44" t="s">
        <v>31</v>
      </c>
      <c r="C44" t="s">
        <v>7</v>
      </c>
      <c r="D44">
        <v>49</v>
      </c>
      <c r="E44">
        <v>0</v>
      </c>
      <c r="F44">
        <v>0</v>
      </c>
      <c r="G44">
        <f t="shared" si="20"/>
        <v>49</v>
      </c>
      <c r="H44">
        <v>6</v>
      </c>
      <c r="I44" s="2">
        <f t="shared" si="21"/>
        <v>193.893</v>
      </c>
      <c r="J44">
        <f t="shared" si="22"/>
        <v>19.389299999999999</v>
      </c>
      <c r="K44">
        <v>10</v>
      </c>
      <c r="L44" s="1">
        <f t="shared" si="23"/>
        <v>29.389299999999999</v>
      </c>
      <c r="N44">
        <v>287</v>
      </c>
      <c r="P44" t="s">
        <v>11</v>
      </c>
      <c r="Q44">
        <v>8</v>
      </c>
      <c r="R44">
        <v>5</v>
      </c>
      <c r="S44">
        <v>0</v>
      </c>
      <c r="T44">
        <f t="shared" si="24"/>
        <v>13</v>
      </c>
      <c r="U44">
        <v>6</v>
      </c>
      <c r="V44" s="2">
        <f t="shared" si="25"/>
        <v>51.440999999999995</v>
      </c>
      <c r="W44">
        <f t="shared" si="26"/>
        <v>5.1440999999999999</v>
      </c>
      <c r="X44">
        <v>10</v>
      </c>
      <c r="Y44" s="1">
        <f t="shared" si="27"/>
        <v>15.1441</v>
      </c>
      <c r="AL44" s="1"/>
      <c r="AY44" s="1"/>
    </row>
    <row r="45" spans="1:51" x14ac:dyDescent="0.3">
      <c r="A45">
        <v>825</v>
      </c>
      <c r="B45" t="s">
        <v>27</v>
      </c>
      <c r="C45" t="s">
        <v>8</v>
      </c>
      <c r="D45">
        <v>38</v>
      </c>
      <c r="E45">
        <v>5</v>
      </c>
      <c r="F45">
        <v>0</v>
      </c>
      <c r="G45">
        <f t="shared" si="20"/>
        <v>43</v>
      </c>
      <c r="H45">
        <v>14</v>
      </c>
      <c r="I45" s="2">
        <f t="shared" si="21"/>
        <v>170.15099999999998</v>
      </c>
      <c r="J45">
        <f t="shared" si="22"/>
        <v>17.015099999999997</v>
      </c>
      <c r="K45">
        <v>2</v>
      </c>
      <c r="L45" s="1">
        <f t="shared" si="23"/>
        <v>19.015099999999997</v>
      </c>
      <c r="Y45" s="1"/>
      <c r="AL45" s="1"/>
      <c r="AY45" s="1"/>
    </row>
    <row r="46" spans="1:51" x14ac:dyDescent="0.3">
      <c r="A46">
        <v>469</v>
      </c>
      <c r="B46" t="s">
        <v>36</v>
      </c>
      <c r="C46" t="s">
        <v>7</v>
      </c>
      <c r="D46">
        <v>46</v>
      </c>
      <c r="E46">
        <v>0</v>
      </c>
      <c r="F46">
        <v>0</v>
      </c>
      <c r="G46">
        <f t="shared" si="20"/>
        <v>46</v>
      </c>
      <c r="H46">
        <v>10</v>
      </c>
      <c r="I46" s="2">
        <f t="shared" si="21"/>
        <v>182.02199999999999</v>
      </c>
      <c r="J46">
        <f t="shared" si="22"/>
        <v>18.202199999999998</v>
      </c>
      <c r="K46">
        <v>6</v>
      </c>
      <c r="L46" s="1">
        <f t="shared" si="23"/>
        <v>24.202199999999998</v>
      </c>
      <c r="Y46" s="1"/>
      <c r="AL46" s="1"/>
      <c r="AY46" s="1"/>
    </row>
    <row r="47" spans="1:51" x14ac:dyDescent="0.3">
      <c r="A47">
        <v>757</v>
      </c>
      <c r="B47" t="s">
        <v>34</v>
      </c>
      <c r="C47" t="s">
        <v>7</v>
      </c>
      <c r="D47">
        <v>44</v>
      </c>
      <c r="E47">
        <v>0</v>
      </c>
      <c r="F47">
        <v>0</v>
      </c>
      <c r="G47">
        <f t="shared" si="20"/>
        <v>44</v>
      </c>
      <c r="H47">
        <v>12</v>
      </c>
      <c r="I47" s="2">
        <f t="shared" si="21"/>
        <v>174.108</v>
      </c>
      <c r="J47">
        <f t="shared" si="22"/>
        <v>17.410800000000002</v>
      </c>
      <c r="K47">
        <v>4</v>
      </c>
      <c r="L47" s="1">
        <f t="shared" si="23"/>
        <v>21.410800000000002</v>
      </c>
      <c r="Y47" s="1"/>
      <c r="AL47" s="1"/>
      <c r="AY47" s="1"/>
    </row>
    <row r="48" spans="1:51" x14ac:dyDescent="0.3">
      <c r="A48">
        <v>139</v>
      </c>
      <c r="B48" t="s">
        <v>33</v>
      </c>
      <c r="C48" t="s">
        <v>7</v>
      </c>
      <c r="D48">
        <v>38</v>
      </c>
      <c r="E48">
        <v>0</v>
      </c>
      <c r="F48">
        <v>0</v>
      </c>
      <c r="G48">
        <f t="shared" si="20"/>
        <v>38</v>
      </c>
      <c r="H48">
        <v>17</v>
      </c>
      <c r="I48" s="2">
        <f t="shared" si="21"/>
        <v>150.36599999999999</v>
      </c>
      <c r="J48">
        <f t="shared" si="22"/>
        <v>15.036599999999998</v>
      </c>
      <c r="L48" s="1">
        <f t="shared" si="23"/>
        <v>15.036599999999998</v>
      </c>
      <c r="Y48" s="1"/>
      <c r="AL48" s="1"/>
      <c r="AY48" s="1"/>
    </row>
    <row r="49" spans="1:12" x14ac:dyDescent="0.3">
      <c r="A49">
        <v>57</v>
      </c>
      <c r="B49" t="s">
        <v>64</v>
      </c>
      <c r="C49" t="s">
        <v>48</v>
      </c>
      <c r="D49">
        <v>48</v>
      </c>
      <c r="E49">
        <v>0</v>
      </c>
      <c r="F49">
        <v>1</v>
      </c>
      <c r="G49">
        <f t="shared" si="20"/>
        <v>47</v>
      </c>
      <c r="H49">
        <v>9</v>
      </c>
      <c r="I49" s="2">
        <f t="shared" si="21"/>
        <v>185.97899999999998</v>
      </c>
      <c r="J49">
        <f t="shared" si="22"/>
        <v>18.597899999999999</v>
      </c>
      <c r="K49">
        <v>7</v>
      </c>
      <c r="L49" s="1">
        <f t="shared" si="23"/>
        <v>25.597899999999999</v>
      </c>
    </row>
    <row r="50" spans="1:12" x14ac:dyDescent="0.3">
      <c r="A50">
        <v>187</v>
      </c>
      <c r="B50" t="s">
        <v>65</v>
      </c>
      <c r="C50" t="s">
        <v>7</v>
      </c>
      <c r="D50">
        <v>51</v>
      </c>
      <c r="E50">
        <v>0</v>
      </c>
      <c r="F50">
        <v>0</v>
      </c>
      <c r="G50">
        <f t="shared" si="20"/>
        <v>51</v>
      </c>
      <c r="H50">
        <v>4</v>
      </c>
      <c r="I50" s="2">
        <f t="shared" si="21"/>
        <v>201.80699999999999</v>
      </c>
      <c r="J50">
        <f t="shared" si="22"/>
        <v>20.180699999999998</v>
      </c>
      <c r="K50">
        <v>13</v>
      </c>
      <c r="L50" s="1">
        <f t="shared" si="23"/>
        <v>33.180700000000002</v>
      </c>
    </row>
    <row r="51" spans="1:12" x14ac:dyDescent="0.3">
      <c r="A51">
        <v>137</v>
      </c>
      <c r="B51" t="s">
        <v>44</v>
      </c>
      <c r="C51" t="s">
        <v>66</v>
      </c>
      <c r="D51">
        <v>40</v>
      </c>
      <c r="E51">
        <v>0</v>
      </c>
      <c r="F51">
        <v>0</v>
      </c>
      <c r="G51">
        <f t="shared" si="20"/>
        <v>40</v>
      </c>
      <c r="H51">
        <v>16</v>
      </c>
      <c r="I51" s="2">
        <f t="shared" si="21"/>
        <v>158.28</v>
      </c>
      <c r="J51">
        <f t="shared" si="22"/>
        <v>15.827999999999999</v>
      </c>
      <c r="L51" s="1">
        <f t="shared" si="23"/>
        <v>15.827999999999999</v>
      </c>
    </row>
    <row r="52" spans="1:12" x14ac:dyDescent="0.3">
      <c r="A52" s="4" t="s">
        <v>67</v>
      </c>
      <c r="B52" t="s">
        <v>68</v>
      </c>
      <c r="C52" t="s">
        <v>48</v>
      </c>
      <c r="D52">
        <v>45</v>
      </c>
      <c r="E52">
        <v>0</v>
      </c>
      <c r="F52">
        <v>0</v>
      </c>
      <c r="G52">
        <f t="shared" si="20"/>
        <v>45</v>
      </c>
      <c r="H52">
        <v>11</v>
      </c>
      <c r="I52" s="2">
        <f t="shared" si="21"/>
        <v>178.065</v>
      </c>
      <c r="J52">
        <f t="shared" si="22"/>
        <v>17.8065</v>
      </c>
      <c r="K52">
        <v>5</v>
      </c>
      <c r="L52" s="1">
        <f t="shared" si="23"/>
        <v>22.8065</v>
      </c>
    </row>
    <row r="53" spans="1:12" x14ac:dyDescent="0.3">
      <c r="A53">
        <v>912</v>
      </c>
      <c r="B53" t="s">
        <v>69</v>
      </c>
      <c r="C53" t="s">
        <v>48</v>
      </c>
      <c r="D53">
        <v>34</v>
      </c>
      <c r="E53">
        <v>0</v>
      </c>
      <c r="F53">
        <v>0</v>
      </c>
      <c r="G53">
        <f t="shared" si="20"/>
        <v>34</v>
      </c>
      <c r="H53">
        <v>18</v>
      </c>
      <c r="I53" s="2">
        <f t="shared" si="21"/>
        <v>134.53799999999998</v>
      </c>
      <c r="J53">
        <f t="shared" si="22"/>
        <v>13.453799999999998</v>
      </c>
      <c r="L53" s="1">
        <f t="shared" si="23"/>
        <v>13.453799999999998</v>
      </c>
    </row>
    <row r="54" spans="1:12" x14ac:dyDescent="0.3">
      <c r="A54">
        <v>322</v>
      </c>
      <c r="B54" t="s">
        <v>70</v>
      </c>
      <c r="C54" t="s">
        <v>66</v>
      </c>
      <c r="D54">
        <v>47</v>
      </c>
      <c r="E54">
        <v>0</v>
      </c>
      <c r="F54">
        <v>0</v>
      </c>
      <c r="G54">
        <f t="shared" si="20"/>
        <v>47</v>
      </c>
      <c r="H54">
        <v>7</v>
      </c>
      <c r="I54" s="2">
        <f t="shared" si="21"/>
        <v>185.97899999999998</v>
      </c>
      <c r="J54">
        <f t="shared" si="22"/>
        <v>18.597899999999999</v>
      </c>
      <c r="K54">
        <v>9</v>
      </c>
      <c r="L54" s="1">
        <f t="shared" si="23"/>
        <v>27.597899999999999</v>
      </c>
    </row>
    <row r="56" spans="1:12" x14ac:dyDescent="0.3">
      <c r="B56" t="s">
        <v>42</v>
      </c>
    </row>
  </sheetData>
  <mergeCells count="1">
    <mergeCell ref="A1:AH1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59"/>
  <sheetViews>
    <sheetView topLeftCell="X22" workbookViewId="0">
      <selection activeCell="AJ48" sqref="AJ48"/>
    </sheetView>
  </sheetViews>
  <sheetFormatPr defaultRowHeight="14.4" x14ac:dyDescent="0.3"/>
  <cols>
    <col min="1" max="1" width="11.88671875" bestFit="1" customWidth="1"/>
    <col min="2" max="2" width="19.33203125" bestFit="1" customWidth="1"/>
    <col min="8" max="8" width="11.5546875" bestFit="1" customWidth="1"/>
    <col min="9" max="9" width="28.21875" bestFit="1" customWidth="1"/>
    <col min="10" max="10" width="13.109375" bestFit="1" customWidth="1"/>
    <col min="11" max="11" width="15.21875" bestFit="1" customWidth="1"/>
    <col min="13" max="13" width="11.6640625" bestFit="1" customWidth="1"/>
    <col min="14" max="14" width="18.109375" bestFit="1" customWidth="1"/>
    <col min="15" max="15" width="8.6640625" bestFit="1" customWidth="1"/>
    <col min="20" max="20" width="11.5546875" bestFit="1" customWidth="1"/>
    <col min="21" max="21" width="28.21875" bestFit="1" customWidth="1"/>
    <col min="22" max="22" width="13.109375" bestFit="1" customWidth="1"/>
    <col min="23" max="23" width="15.21875" bestFit="1" customWidth="1"/>
    <col min="25" max="25" width="9.88671875" bestFit="1" customWidth="1"/>
    <col min="26" max="26" width="30.109375" bestFit="1" customWidth="1"/>
    <col min="27" max="27" width="8.6640625" bestFit="1" customWidth="1"/>
    <col min="28" max="28" width="4.6640625" bestFit="1" customWidth="1"/>
    <col min="29" max="29" width="8.33203125" bestFit="1" customWidth="1"/>
    <col min="30" max="30" width="7" bestFit="1" customWidth="1"/>
    <col min="31" max="31" width="4.88671875" bestFit="1" customWidth="1"/>
    <col min="32" max="32" width="11.5546875" bestFit="1" customWidth="1"/>
    <col min="33" max="33" width="8" bestFit="1" customWidth="1"/>
    <col min="34" max="34" width="13.109375" bestFit="1" customWidth="1"/>
    <col min="35" max="35" width="15.21875" bestFit="1" customWidth="1"/>
    <col min="37" max="37" width="6.109375" bestFit="1" customWidth="1"/>
    <col min="38" max="38" width="10.88671875" bestFit="1" customWidth="1"/>
    <col min="40" max="40" width="4.6640625" bestFit="1" customWidth="1"/>
    <col min="41" max="41" width="8.33203125" bestFit="1" customWidth="1"/>
    <col min="42" max="42" width="7" bestFit="1" customWidth="1"/>
    <col min="43" max="43" width="4.88671875" bestFit="1" customWidth="1"/>
    <col min="44" max="44" width="11.5546875" bestFit="1" customWidth="1"/>
    <col min="45" max="45" width="7.33203125" bestFit="1" customWidth="1"/>
    <col min="46" max="46" width="13.109375" bestFit="1" customWidth="1"/>
    <col min="47" max="47" width="15.21875" bestFit="1" customWidth="1"/>
  </cols>
  <sheetData>
    <row r="1" spans="1:47" x14ac:dyDescent="0.3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47" x14ac:dyDescent="0.3">
      <c r="A2" t="s">
        <v>0</v>
      </c>
      <c r="B2" t="s">
        <v>21</v>
      </c>
      <c r="C2" t="s">
        <v>1</v>
      </c>
      <c r="D2" t="s">
        <v>2</v>
      </c>
      <c r="E2" t="s">
        <v>3</v>
      </c>
      <c r="F2" t="s">
        <v>12</v>
      </c>
      <c r="G2" t="s">
        <v>6</v>
      </c>
      <c r="H2" t="s">
        <v>9</v>
      </c>
      <c r="I2" t="s">
        <v>18</v>
      </c>
      <c r="J2" t="s">
        <v>41</v>
      </c>
      <c r="K2" t="s">
        <v>43</v>
      </c>
      <c r="M2" t="s">
        <v>4</v>
      </c>
      <c r="N2" t="s">
        <v>21</v>
      </c>
      <c r="O2" t="s">
        <v>1</v>
      </c>
      <c r="P2" t="s">
        <v>2</v>
      </c>
      <c r="Q2" t="s">
        <v>3</v>
      </c>
      <c r="R2" t="s">
        <v>12</v>
      </c>
      <c r="S2" t="s">
        <v>6</v>
      </c>
      <c r="T2" t="s">
        <v>9</v>
      </c>
      <c r="U2" t="s">
        <v>18</v>
      </c>
      <c r="V2" t="s">
        <v>41</v>
      </c>
      <c r="W2" t="s">
        <v>43</v>
      </c>
      <c r="Y2" t="s">
        <v>5</v>
      </c>
      <c r="Z2" t="s">
        <v>21</v>
      </c>
      <c r="AA2" t="s">
        <v>1</v>
      </c>
      <c r="AB2" t="s">
        <v>2</v>
      </c>
      <c r="AC2" t="s">
        <v>3</v>
      </c>
      <c r="AD2" t="s">
        <v>12</v>
      </c>
      <c r="AE2" t="s">
        <v>6</v>
      </c>
      <c r="AF2" t="s">
        <v>9</v>
      </c>
      <c r="AG2" t="s">
        <v>18</v>
      </c>
      <c r="AH2" t="s">
        <v>41</v>
      </c>
      <c r="AI2" t="s">
        <v>43</v>
      </c>
      <c r="AK2" t="s">
        <v>19</v>
      </c>
      <c r="AL2" t="s">
        <v>21</v>
      </c>
      <c r="AM2" t="s">
        <v>1</v>
      </c>
      <c r="AN2" t="s">
        <v>2</v>
      </c>
      <c r="AO2" t="s">
        <v>3</v>
      </c>
      <c r="AP2" t="s">
        <v>12</v>
      </c>
      <c r="AQ2" t="s">
        <v>6</v>
      </c>
      <c r="AR2" t="s">
        <v>9</v>
      </c>
      <c r="AS2" t="s">
        <v>18</v>
      </c>
      <c r="AT2" t="s">
        <v>41</v>
      </c>
      <c r="AU2" t="s">
        <v>43</v>
      </c>
    </row>
    <row r="3" spans="1:47" x14ac:dyDescent="0.3">
      <c r="A3">
        <v>868</v>
      </c>
      <c r="B3" t="s">
        <v>29</v>
      </c>
      <c r="C3" t="s">
        <v>7</v>
      </c>
      <c r="D3">
        <v>92</v>
      </c>
      <c r="E3">
        <v>0</v>
      </c>
      <c r="F3">
        <v>0</v>
      </c>
      <c r="G3">
        <f>D3+E3-F3</f>
        <v>92</v>
      </c>
      <c r="H3">
        <v>1</v>
      </c>
      <c r="I3">
        <f>G3*2.47</f>
        <v>227.24</v>
      </c>
      <c r="J3">
        <v>20</v>
      </c>
      <c r="K3" s="1">
        <f>I3+J3</f>
        <v>247.24</v>
      </c>
      <c r="M3">
        <v>241</v>
      </c>
      <c r="O3" t="s">
        <v>10</v>
      </c>
      <c r="P3">
        <v>89</v>
      </c>
      <c r="Q3">
        <v>0</v>
      </c>
      <c r="R3">
        <v>0</v>
      </c>
      <c r="S3">
        <f>P3+Q3-R3</f>
        <v>89</v>
      </c>
      <c r="T3">
        <v>2</v>
      </c>
      <c r="U3">
        <f>S3*2.47</f>
        <v>219.83</v>
      </c>
      <c r="V3">
        <v>17</v>
      </c>
      <c r="W3" s="1">
        <f t="shared" ref="W3:W9" si="0">U3+V3</f>
        <v>236.83</v>
      </c>
      <c r="Y3">
        <v>58</v>
      </c>
      <c r="Z3" t="s">
        <v>52</v>
      </c>
      <c r="AA3" t="s">
        <v>15</v>
      </c>
      <c r="AB3">
        <v>84</v>
      </c>
      <c r="AC3">
        <v>0</v>
      </c>
      <c r="AD3">
        <v>0</v>
      </c>
      <c r="AE3">
        <f>AB3+AC3-AD3</f>
        <v>84</v>
      </c>
      <c r="AF3">
        <v>1</v>
      </c>
      <c r="AG3">
        <f>AE3*2.47</f>
        <v>207.48000000000002</v>
      </c>
      <c r="AH3">
        <v>20</v>
      </c>
      <c r="AI3" s="1">
        <f>AG3+AH3</f>
        <v>227.48000000000002</v>
      </c>
      <c r="AK3">
        <v>606</v>
      </c>
      <c r="AL3" t="s">
        <v>39</v>
      </c>
      <c r="AM3" t="s">
        <v>20</v>
      </c>
      <c r="AN3">
        <v>65</v>
      </c>
      <c r="AO3">
        <v>0</v>
      </c>
      <c r="AP3">
        <v>0</v>
      </c>
      <c r="AQ3">
        <f>AN3+AO3-AP3</f>
        <v>65</v>
      </c>
      <c r="AR3">
        <v>1</v>
      </c>
      <c r="AS3">
        <f>AQ3*2.47</f>
        <v>160.55000000000001</v>
      </c>
      <c r="AT3">
        <v>20</v>
      </c>
      <c r="AU3" s="1">
        <f>AS3+AT3</f>
        <v>180.55</v>
      </c>
    </row>
    <row r="4" spans="1:47" x14ac:dyDescent="0.3">
      <c r="A4">
        <v>711</v>
      </c>
      <c r="B4" t="s">
        <v>22</v>
      </c>
      <c r="C4" t="s">
        <v>7</v>
      </c>
      <c r="D4">
        <v>92</v>
      </c>
      <c r="E4">
        <v>0</v>
      </c>
      <c r="F4">
        <v>0</v>
      </c>
      <c r="G4">
        <f t="shared" ref="G4:G14" si="1">D4+E4-F4</f>
        <v>92</v>
      </c>
      <c r="H4">
        <v>2</v>
      </c>
      <c r="I4">
        <f t="shared" ref="I4:I14" si="2">G4*2.47</f>
        <v>227.24</v>
      </c>
      <c r="J4">
        <v>17</v>
      </c>
      <c r="K4" s="1">
        <f t="shared" ref="K4:K14" si="3">I4+J4</f>
        <v>244.24</v>
      </c>
      <c r="M4">
        <v>850</v>
      </c>
      <c r="N4" t="s">
        <v>32</v>
      </c>
      <c r="O4" t="s">
        <v>11</v>
      </c>
      <c r="P4">
        <v>87</v>
      </c>
      <c r="Q4">
        <v>5</v>
      </c>
      <c r="R4">
        <v>1</v>
      </c>
      <c r="S4">
        <f t="shared" ref="S4:S9" si="4">P4+Q4-R4</f>
        <v>91</v>
      </c>
      <c r="T4">
        <v>1</v>
      </c>
      <c r="U4">
        <f t="shared" ref="U4:U9" si="5">S4*2.47</f>
        <v>224.77</v>
      </c>
      <c r="V4">
        <v>20</v>
      </c>
      <c r="W4" s="1">
        <f t="shared" si="0"/>
        <v>244.77</v>
      </c>
      <c r="Y4">
        <v>770</v>
      </c>
      <c r="Z4" t="s">
        <v>35</v>
      </c>
      <c r="AA4" t="s">
        <v>15</v>
      </c>
      <c r="AB4">
        <v>79</v>
      </c>
      <c r="AC4">
        <v>0</v>
      </c>
      <c r="AD4">
        <v>0</v>
      </c>
      <c r="AE4">
        <f t="shared" ref="AE4:AE6" si="6">AB4+AC4-AD4</f>
        <v>79</v>
      </c>
      <c r="AF4">
        <v>2</v>
      </c>
      <c r="AG4">
        <f t="shared" ref="AG4:AG6" si="7">AE4*2.47</f>
        <v>195.13000000000002</v>
      </c>
      <c r="AH4">
        <v>17</v>
      </c>
      <c r="AI4" s="1">
        <f t="shared" ref="AI4:AI6" si="8">AG4+AH4</f>
        <v>212.13000000000002</v>
      </c>
      <c r="AU4" s="1"/>
    </row>
    <row r="5" spans="1:47" x14ac:dyDescent="0.3">
      <c r="A5">
        <v>252</v>
      </c>
      <c r="B5" t="s">
        <v>23</v>
      </c>
      <c r="C5" t="s">
        <v>7</v>
      </c>
      <c r="D5">
        <v>92</v>
      </c>
      <c r="E5">
        <v>0</v>
      </c>
      <c r="F5">
        <v>0</v>
      </c>
      <c r="G5">
        <f t="shared" si="1"/>
        <v>92</v>
      </c>
      <c r="H5">
        <v>3</v>
      </c>
      <c r="I5">
        <f t="shared" si="2"/>
        <v>227.24</v>
      </c>
      <c r="J5">
        <v>15</v>
      </c>
      <c r="K5" s="1">
        <f t="shared" si="3"/>
        <v>242.24</v>
      </c>
      <c r="M5">
        <v>134</v>
      </c>
      <c r="N5" t="s">
        <v>38</v>
      </c>
      <c r="O5" t="s">
        <v>10</v>
      </c>
      <c r="P5">
        <v>86</v>
      </c>
      <c r="Q5">
        <v>0</v>
      </c>
      <c r="R5">
        <v>0</v>
      </c>
      <c r="S5">
        <f t="shared" si="4"/>
        <v>86</v>
      </c>
      <c r="T5">
        <v>3</v>
      </c>
      <c r="U5">
        <f t="shared" si="5"/>
        <v>212.42000000000002</v>
      </c>
      <c r="V5">
        <v>15</v>
      </c>
      <c r="W5" s="1">
        <f t="shared" si="0"/>
        <v>227.42000000000002</v>
      </c>
      <c r="Y5">
        <v>19</v>
      </c>
      <c r="Z5" t="s">
        <v>37</v>
      </c>
      <c r="AA5" t="s">
        <v>16</v>
      </c>
      <c r="AB5">
        <v>73</v>
      </c>
      <c r="AC5">
        <v>0</v>
      </c>
      <c r="AD5">
        <v>0</v>
      </c>
      <c r="AE5">
        <f t="shared" si="6"/>
        <v>73</v>
      </c>
      <c r="AF5">
        <v>3</v>
      </c>
      <c r="AG5">
        <f t="shared" si="7"/>
        <v>180.31</v>
      </c>
      <c r="AH5">
        <v>15</v>
      </c>
      <c r="AI5" s="1">
        <f t="shared" si="8"/>
        <v>195.31</v>
      </c>
      <c r="AU5" s="1"/>
    </row>
    <row r="6" spans="1:47" x14ac:dyDescent="0.3">
      <c r="A6">
        <v>580</v>
      </c>
      <c r="B6" t="s">
        <v>30</v>
      </c>
      <c r="C6" t="s">
        <v>7</v>
      </c>
      <c r="D6">
        <v>90</v>
      </c>
      <c r="E6">
        <v>0</v>
      </c>
      <c r="F6">
        <v>0</v>
      </c>
      <c r="G6">
        <f t="shared" si="1"/>
        <v>90</v>
      </c>
      <c r="H6">
        <v>4</v>
      </c>
      <c r="I6">
        <f t="shared" si="2"/>
        <v>222.3</v>
      </c>
      <c r="J6">
        <v>13</v>
      </c>
      <c r="K6" s="1">
        <f t="shared" si="3"/>
        <v>235.3</v>
      </c>
      <c r="M6">
        <v>990</v>
      </c>
      <c r="O6" t="s">
        <v>10</v>
      </c>
      <c r="P6">
        <v>83</v>
      </c>
      <c r="Q6">
        <v>0</v>
      </c>
      <c r="R6">
        <v>0</v>
      </c>
      <c r="S6">
        <f t="shared" si="4"/>
        <v>83</v>
      </c>
      <c r="T6">
        <v>4</v>
      </c>
      <c r="U6">
        <f t="shared" si="5"/>
        <v>205.01000000000002</v>
      </c>
      <c r="V6">
        <v>13</v>
      </c>
      <c r="W6" s="1">
        <f t="shared" si="0"/>
        <v>218.01000000000002</v>
      </c>
      <c r="Y6">
        <v>137</v>
      </c>
      <c r="Z6" t="s">
        <v>44</v>
      </c>
      <c r="AA6" t="s">
        <v>15</v>
      </c>
      <c r="AB6">
        <v>72</v>
      </c>
      <c r="AC6">
        <v>0</v>
      </c>
      <c r="AD6">
        <v>0</v>
      </c>
      <c r="AE6">
        <f t="shared" si="6"/>
        <v>72</v>
      </c>
      <c r="AF6">
        <v>4</v>
      </c>
      <c r="AG6">
        <f t="shared" si="7"/>
        <v>177.84</v>
      </c>
      <c r="AH6">
        <v>13</v>
      </c>
      <c r="AI6" s="1">
        <f t="shared" si="8"/>
        <v>190.84</v>
      </c>
      <c r="AU6" s="1"/>
    </row>
    <row r="7" spans="1:47" x14ac:dyDescent="0.3">
      <c r="A7">
        <v>373</v>
      </c>
      <c r="B7" t="s">
        <v>24</v>
      </c>
      <c r="C7" t="s">
        <v>7</v>
      </c>
      <c r="D7">
        <v>89</v>
      </c>
      <c r="E7">
        <v>0</v>
      </c>
      <c r="F7">
        <v>0</v>
      </c>
      <c r="G7">
        <f t="shared" si="1"/>
        <v>89</v>
      </c>
      <c r="H7">
        <v>5</v>
      </c>
      <c r="I7">
        <f t="shared" si="2"/>
        <v>219.83</v>
      </c>
      <c r="J7">
        <v>11</v>
      </c>
      <c r="K7" s="1">
        <f t="shared" si="3"/>
        <v>230.83</v>
      </c>
      <c r="M7">
        <v>550</v>
      </c>
      <c r="N7" t="s">
        <v>28</v>
      </c>
      <c r="O7" t="s">
        <v>10</v>
      </c>
      <c r="P7">
        <v>83</v>
      </c>
      <c r="Q7">
        <v>0</v>
      </c>
      <c r="R7">
        <v>0</v>
      </c>
      <c r="S7">
        <f t="shared" si="4"/>
        <v>83</v>
      </c>
      <c r="T7">
        <v>5</v>
      </c>
      <c r="U7">
        <f t="shared" si="5"/>
        <v>205.01000000000002</v>
      </c>
      <c r="V7">
        <v>11</v>
      </c>
      <c r="W7" s="1">
        <f t="shared" si="0"/>
        <v>216.01000000000002</v>
      </c>
      <c r="AI7" s="1"/>
      <c r="AU7" s="1"/>
    </row>
    <row r="8" spans="1:47" x14ac:dyDescent="0.3">
      <c r="A8">
        <v>401</v>
      </c>
      <c r="B8" t="s">
        <v>25</v>
      </c>
      <c r="C8" t="s">
        <v>7</v>
      </c>
      <c r="D8">
        <v>84</v>
      </c>
      <c r="E8">
        <v>0</v>
      </c>
      <c r="F8">
        <v>0</v>
      </c>
      <c r="G8">
        <f t="shared" si="1"/>
        <v>84</v>
      </c>
      <c r="H8">
        <v>6</v>
      </c>
      <c r="I8">
        <f t="shared" si="2"/>
        <v>207.48000000000002</v>
      </c>
      <c r="J8">
        <v>10</v>
      </c>
      <c r="K8" s="1">
        <f t="shared" si="3"/>
        <v>217.48000000000002</v>
      </c>
      <c r="M8">
        <v>23</v>
      </c>
      <c r="N8" t="s">
        <v>59</v>
      </c>
      <c r="O8" t="s">
        <v>13</v>
      </c>
      <c r="P8">
        <v>79</v>
      </c>
      <c r="Q8">
        <v>0</v>
      </c>
      <c r="R8">
        <v>0</v>
      </c>
      <c r="S8">
        <f t="shared" si="4"/>
        <v>79</v>
      </c>
      <c r="T8">
        <v>6</v>
      </c>
      <c r="U8">
        <f t="shared" si="5"/>
        <v>195.13000000000002</v>
      </c>
      <c r="V8">
        <v>10</v>
      </c>
      <c r="W8" s="1">
        <f t="shared" si="0"/>
        <v>205.13000000000002</v>
      </c>
      <c r="AI8" s="1"/>
      <c r="AU8" s="1"/>
    </row>
    <row r="9" spans="1:47" x14ac:dyDescent="0.3">
      <c r="A9">
        <v>125</v>
      </c>
      <c r="B9" t="s">
        <v>26</v>
      </c>
      <c r="C9" t="s">
        <v>7</v>
      </c>
      <c r="D9">
        <v>83</v>
      </c>
      <c r="E9">
        <v>0</v>
      </c>
      <c r="F9">
        <v>0</v>
      </c>
      <c r="G9">
        <f t="shared" si="1"/>
        <v>83</v>
      </c>
      <c r="H9">
        <v>7</v>
      </c>
      <c r="I9">
        <f t="shared" si="2"/>
        <v>205.01000000000002</v>
      </c>
      <c r="J9">
        <v>9</v>
      </c>
      <c r="K9" s="1">
        <f t="shared" si="3"/>
        <v>214.01000000000002</v>
      </c>
      <c r="M9">
        <v>848</v>
      </c>
      <c r="N9" t="s">
        <v>53</v>
      </c>
      <c r="O9" t="s">
        <v>14</v>
      </c>
      <c r="P9">
        <v>73</v>
      </c>
      <c r="Q9">
        <v>5</v>
      </c>
      <c r="R9">
        <v>0</v>
      </c>
      <c r="S9">
        <f t="shared" si="4"/>
        <v>78</v>
      </c>
      <c r="T9">
        <v>7</v>
      </c>
      <c r="U9">
        <f t="shared" si="5"/>
        <v>192.66000000000003</v>
      </c>
      <c r="V9">
        <v>9</v>
      </c>
      <c r="W9" s="1">
        <f t="shared" si="0"/>
        <v>201.66000000000003</v>
      </c>
      <c r="AI9" s="1"/>
      <c r="AU9" s="1"/>
    </row>
    <row r="10" spans="1:47" x14ac:dyDescent="0.3">
      <c r="A10">
        <v>489</v>
      </c>
      <c r="B10" t="s">
        <v>31</v>
      </c>
      <c r="C10" t="s">
        <v>7</v>
      </c>
      <c r="D10">
        <v>79</v>
      </c>
      <c r="E10">
        <v>0</v>
      </c>
      <c r="F10">
        <v>0</v>
      </c>
      <c r="G10">
        <f t="shared" si="1"/>
        <v>79</v>
      </c>
      <c r="H10">
        <v>9</v>
      </c>
      <c r="I10">
        <f t="shared" si="2"/>
        <v>195.13000000000002</v>
      </c>
      <c r="J10">
        <v>7</v>
      </c>
      <c r="K10" s="1">
        <f t="shared" si="3"/>
        <v>202.13000000000002</v>
      </c>
      <c r="W10" s="1"/>
      <c r="AI10" s="1"/>
      <c r="AU10" s="1"/>
    </row>
    <row r="11" spans="1:47" x14ac:dyDescent="0.3">
      <c r="A11">
        <v>825</v>
      </c>
      <c r="B11" t="s">
        <v>27</v>
      </c>
      <c r="C11" t="s">
        <v>8</v>
      </c>
      <c r="D11">
        <v>77</v>
      </c>
      <c r="E11">
        <v>5</v>
      </c>
      <c r="F11">
        <v>0</v>
      </c>
      <c r="G11">
        <f t="shared" si="1"/>
        <v>82</v>
      </c>
      <c r="H11">
        <v>8</v>
      </c>
      <c r="I11">
        <f t="shared" si="2"/>
        <v>202.54000000000002</v>
      </c>
      <c r="J11">
        <v>8</v>
      </c>
      <c r="K11" s="1">
        <f t="shared" si="3"/>
        <v>210.54000000000002</v>
      </c>
      <c r="W11" s="1"/>
      <c r="AI11" s="1"/>
      <c r="AU11" s="1"/>
    </row>
    <row r="12" spans="1:47" x14ac:dyDescent="0.3">
      <c r="A12">
        <v>469</v>
      </c>
      <c r="B12" t="s">
        <v>36</v>
      </c>
      <c r="C12" t="s">
        <v>7</v>
      </c>
      <c r="D12">
        <v>76</v>
      </c>
      <c r="E12">
        <v>0</v>
      </c>
      <c r="F12">
        <v>0</v>
      </c>
      <c r="G12">
        <f t="shared" si="1"/>
        <v>76</v>
      </c>
      <c r="H12">
        <v>10</v>
      </c>
      <c r="I12">
        <f t="shared" si="2"/>
        <v>187.72000000000003</v>
      </c>
      <c r="J12">
        <v>6</v>
      </c>
      <c r="K12" s="1">
        <f t="shared" si="3"/>
        <v>193.72000000000003</v>
      </c>
      <c r="W12" s="1"/>
      <c r="AI12" s="1"/>
      <c r="AU12" s="1"/>
    </row>
    <row r="13" spans="1:47" x14ac:dyDescent="0.3">
      <c r="A13">
        <v>757</v>
      </c>
      <c r="B13" t="s">
        <v>34</v>
      </c>
      <c r="C13" t="s">
        <v>7</v>
      </c>
      <c r="D13">
        <v>75</v>
      </c>
      <c r="E13">
        <v>0</v>
      </c>
      <c r="F13">
        <v>0</v>
      </c>
      <c r="G13">
        <f t="shared" si="1"/>
        <v>75</v>
      </c>
      <c r="H13">
        <v>11</v>
      </c>
      <c r="I13">
        <f t="shared" si="2"/>
        <v>185.25000000000003</v>
      </c>
      <c r="J13">
        <v>5</v>
      </c>
      <c r="K13" s="1">
        <f t="shared" si="3"/>
        <v>190.25000000000003</v>
      </c>
      <c r="W13" s="1"/>
      <c r="AI13" s="1"/>
      <c r="AU13" s="1"/>
    </row>
    <row r="14" spans="1:47" x14ac:dyDescent="0.3">
      <c r="A14">
        <v>132</v>
      </c>
      <c r="B14" t="s">
        <v>33</v>
      </c>
      <c r="C14" t="s">
        <v>7</v>
      </c>
      <c r="D14">
        <v>70</v>
      </c>
      <c r="E14">
        <v>0</v>
      </c>
      <c r="F14">
        <v>0</v>
      </c>
      <c r="G14">
        <f t="shared" si="1"/>
        <v>70</v>
      </c>
      <c r="H14">
        <v>12</v>
      </c>
      <c r="I14">
        <f t="shared" si="2"/>
        <v>172.9</v>
      </c>
      <c r="J14">
        <v>4</v>
      </c>
      <c r="K14" s="1">
        <f t="shared" si="3"/>
        <v>176.9</v>
      </c>
      <c r="W14" s="1"/>
      <c r="AI14" s="1"/>
      <c r="AU14" s="1"/>
    </row>
    <row r="17" spans="1:47" x14ac:dyDescent="0.3">
      <c r="B17" t="s">
        <v>42</v>
      </c>
    </row>
    <row r="22" spans="1:47" x14ac:dyDescent="0.3">
      <c r="A22" s="6" t="s">
        <v>46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x14ac:dyDescent="0.3">
      <c r="A23" t="s">
        <v>0</v>
      </c>
      <c r="B23" t="s">
        <v>21</v>
      </c>
      <c r="C23" t="s">
        <v>1</v>
      </c>
      <c r="D23" t="s">
        <v>2</v>
      </c>
      <c r="E23" t="s">
        <v>3</v>
      </c>
      <c r="F23" t="s">
        <v>12</v>
      </c>
      <c r="G23" t="s">
        <v>6</v>
      </c>
      <c r="H23" t="s">
        <v>9</v>
      </c>
      <c r="I23" t="s">
        <v>18</v>
      </c>
      <c r="J23" t="s">
        <v>41</v>
      </c>
      <c r="K23" t="s">
        <v>43</v>
      </c>
      <c r="M23" t="s">
        <v>4</v>
      </c>
      <c r="N23" t="s">
        <v>21</v>
      </c>
      <c r="O23" t="s">
        <v>1</v>
      </c>
      <c r="P23" t="s">
        <v>2</v>
      </c>
      <c r="Q23" t="s">
        <v>3</v>
      </c>
      <c r="R23" t="s">
        <v>12</v>
      </c>
      <c r="S23" t="s">
        <v>6</v>
      </c>
      <c r="T23" t="s">
        <v>9</v>
      </c>
      <c r="U23" t="s">
        <v>18</v>
      </c>
      <c r="V23" t="s">
        <v>41</v>
      </c>
      <c r="W23" t="s">
        <v>43</v>
      </c>
      <c r="Y23" t="s">
        <v>5</v>
      </c>
      <c r="Z23" t="s">
        <v>21</v>
      </c>
      <c r="AA23" t="s">
        <v>1</v>
      </c>
      <c r="AB23" t="s">
        <v>2</v>
      </c>
      <c r="AC23" t="s">
        <v>3</v>
      </c>
      <c r="AD23" t="s">
        <v>12</v>
      </c>
      <c r="AE23" t="s">
        <v>6</v>
      </c>
      <c r="AF23" t="s">
        <v>9</v>
      </c>
      <c r="AG23" t="s">
        <v>18</v>
      </c>
      <c r="AH23" t="s">
        <v>41</v>
      </c>
      <c r="AI23" t="s">
        <v>43</v>
      </c>
      <c r="AK23" t="s">
        <v>19</v>
      </c>
      <c r="AL23" t="s">
        <v>21</v>
      </c>
      <c r="AM23" t="s">
        <v>1</v>
      </c>
      <c r="AN23" t="s">
        <v>2</v>
      </c>
      <c r="AO23" t="s">
        <v>3</v>
      </c>
      <c r="AP23" t="s">
        <v>12</v>
      </c>
      <c r="AQ23" t="s">
        <v>6</v>
      </c>
      <c r="AR23" t="s">
        <v>9</v>
      </c>
      <c r="AS23" t="s">
        <v>18</v>
      </c>
      <c r="AT23" t="s">
        <v>41</v>
      </c>
      <c r="AU23" t="s">
        <v>43</v>
      </c>
    </row>
    <row r="24" spans="1:47" x14ac:dyDescent="0.3">
      <c r="A24">
        <v>868</v>
      </c>
      <c r="B24" t="s">
        <v>29</v>
      </c>
      <c r="C24" t="s">
        <v>7</v>
      </c>
      <c r="D24">
        <v>46</v>
      </c>
      <c r="E24">
        <v>0</v>
      </c>
      <c r="F24">
        <v>0</v>
      </c>
      <c r="G24">
        <f>D24+E24-F24</f>
        <v>46</v>
      </c>
      <c r="H24">
        <v>1</v>
      </c>
      <c r="I24">
        <f>G24*5.05</f>
        <v>232.29999999999998</v>
      </c>
      <c r="J24">
        <v>20</v>
      </c>
      <c r="K24" s="1">
        <f>I24+J24</f>
        <v>252.29999999999998</v>
      </c>
      <c r="M24">
        <v>134</v>
      </c>
      <c r="N24" t="s">
        <v>38</v>
      </c>
      <c r="O24" t="s">
        <v>10</v>
      </c>
      <c r="P24">
        <v>44</v>
      </c>
      <c r="Q24">
        <v>0</v>
      </c>
      <c r="R24">
        <v>0</v>
      </c>
      <c r="S24">
        <f t="shared" ref="S24:S28" si="9">P24+Q24-R24</f>
        <v>44</v>
      </c>
      <c r="T24">
        <v>1</v>
      </c>
      <c r="U24">
        <f>S24*5.05</f>
        <v>222.2</v>
      </c>
      <c r="V24">
        <v>20</v>
      </c>
      <c r="W24" s="1">
        <f t="shared" ref="W24:W28" si="10">U24+V24</f>
        <v>242.2</v>
      </c>
      <c r="Y24">
        <v>58</v>
      </c>
      <c r="Z24" t="s">
        <v>52</v>
      </c>
      <c r="AA24" t="s">
        <v>15</v>
      </c>
      <c r="AB24">
        <v>40</v>
      </c>
      <c r="AC24">
        <v>0</v>
      </c>
      <c r="AD24">
        <v>1</v>
      </c>
      <c r="AE24">
        <f>AB24+AC24-AD24</f>
        <v>39</v>
      </c>
      <c r="AF24">
        <v>2</v>
      </c>
      <c r="AG24">
        <f>AE24*5.05</f>
        <v>196.95</v>
      </c>
      <c r="AH24">
        <v>17</v>
      </c>
      <c r="AI24" s="1">
        <f>AG24+AH24</f>
        <v>213.95</v>
      </c>
      <c r="AU24" s="1"/>
    </row>
    <row r="25" spans="1:47" x14ac:dyDescent="0.3">
      <c r="A25">
        <v>711</v>
      </c>
      <c r="B25" t="s">
        <v>22</v>
      </c>
      <c r="C25" t="s">
        <v>7</v>
      </c>
      <c r="D25">
        <v>45</v>
      </c>
      <c r="E25">
        <v>0</v>
      </c>
      <c r="F25">
        <v>1</v>
      </c>
      <c r="G25">
        <f t="shared" ref="G25:G34" si="11">D25+E25-F25</f>
        <v>44</v>
      </c>
      <c r="H25">
        <v>5</v>
      </c>
      <c r="I25">
        <f t="shared" ref="I25:I34" si="12">G25*5.05</f>
        <v>222.2</v>
      </c>
      <c r="J25">
        <v>11</v>
      </c>
      <c r="K25" s="1">
        <f t="shared" ref="K25:K34" si="13">I25+J25</f>
        <v>233.2</v>
      </c>
      <c r="M25">
        <v>990</v>
      </c>
      <c r="O25" t="s">
        <v>10</v>
      </c>
      <c r="P25">
        <v>43</v>
      </c>
      <c r="Q25">
        <v>0</v>
      </c>
      <c r="R25">
        <v>0</v>
      </c>
      <c r="S25">
        <f t="shared" si="9"/>
        <v>43</v>
      </c>
      <c r="T25">
        <v>2</v>
      </c>
      <c r="U25">
        <f t="shared" ref="U25:U28" si="14">S25*5.05</f>
        <v>217.15</v>
      </c>
      <c r="V25">
        <v>17</v>
      </c>
      <c r="W25" s="1">
        <f t="shared" si="10"/>
        <v>234.15</v>
      </c>
      <c r="Y25">
        <v>770</v>
      </c>
      <c r="Z25" t="s">
        <v>35</v>
      </c>
      <c r="AA25" t="s">
        <v>15</v>
      </c>
      <c r="AB25">
        <v>39</v>
      </c>
      <c r="AC25">
        <v>0</v>
      </c>
      <c r="AD25">
        <v>0</v>
      </c>
      <c r="AE25">
        <f t="shared" ref="AE25:AE27" si="15">AB25+AC25-AD25</f>
        <v>39</v>
      </c>
      <c r="AF25">
        <v>3</v>
      </c>
      <c r="AG25">
        <f t="shared" ref="AG25:AG27" si="16">AE25*5.05</f>
        <v>196.95</v>
      </c>
      <c r="AH25">
        <v>15</v>
      </c>
      <c r="AI25" s="1">
        <f t="shared" ref="AI25:AI27" si="17">AG25+AH25</f>
        <v>211.95</v>
      </c>
      <c r="AU25" s="1"/>
    </row>
    <row r="26" spans="1:47" x14ac:dyDescent="0.3">
      <c r="A26">
        <v>252</v>
      </c>
      <c r="B26" t="s">
        <v>23</v>
      </c>
      <c r="C26" t="s">
        <v>7</v>
      </c>
      <c r="D26">
        <v>46</v>
      </c>
      <c r="E26">
        <v>0</v>
      </c>
      <c r="F26">
        <v>0</v>
      </c>
      <c r="G26">
        <f t="shared" si="11"/>
        <v>46</v>
      </c>
      <c r="H26">
        <v>2</v>
      </c>
      <c r="I26">
        <f t="shared" si="12"/>
        <v>232.29999999999998</v>
      </c>
      <c r="J26">
        <v>17</v>
      </c>
      <c r="K26" s="1">
        <f t="shared" si="13"/>
        <v>249.29999999999998</v>
      </c>
      <c r="M26">
        <v>550</v>
      </c>
      <c r="N26" t="s">
        <v>28</v>
      </c>
      <c r="O26" t="s">
        <v>10</v>
      </c>
      <c r="P26">
        <v>25</v>
      </c>
      <c r="Q26">
        <v>0</v>
      </c>
      <c r="R26">
        <v>0</v>
      </c>
      <c r="S26">
        <f t="shared" si="9"/>
        <v>25</v>
      </c>
      <c r="T26">
        <v>4</v>
      </c>
      <c r="U26">
        <f t="shared" si="14"/>
        <v>126.25</v>
      </c>
      <c r="V26">
        <v>13</v>
      </c>
      <c r="W26" s="1">
        <f t="shared" si="10"/>
        <v>139.25</v>
      </c>
      <c r="Y26">
        <v>19</v>
      </c>
      <c r="Z26" t="s">
        <v>37</v>
      </c>
      <c r="AA26" t="s">
        <v>16</v>
      </c>
      <c r="AB26">
        <v>41</v>
      </c>
      <c r="AC26">
        <v>0</v>
      </c>
      <c r="AD26">
        <v>0</v>
      </c>
      <c r="AE26">
        <f t="shared" si="15"/>
        <v>41</v>
      </c>
      <c r="AF26">
        <v>1</v>
      </c>
      <c r="AG26">
        <f t="shared" si="16"/>
        <v>207.04999999999998</v>
      </c>
      <c r="AH26">
        <v>20</v>
      </c>
      <c r="AI26" s="1">
        <f t="shared" si="17"/>
        <v>227.04999999999998</v>
      </c>
      <c r="AU26" s="1"/>
    </row>
    <row r="27" spans="1:47" x14ac:dyDescent="0.3">
      <c r="A27">
        <v>580</v>
      </c>
      <c r="B27" t="s">
        <v>30</v>
      </c>
      <c r="C27" t="s">
        <v>7</v>
      </c>
      <c r="D27">
        <v>45</v>
      </c>
      <c r="E27">
        <v>0</v>
      </c>
      <c r="F27">
        <v>1</v>
      </c>
      <c r="G27">
        <f t="shared" si="11"/>
        <v>44</v>
      </c>
      <c r="H27">
        <v>3</v>
      </c>
      <c r="I27">
        <f t="shared" si="12"/>
        <v>222.2</v>
      </c>
      <c r="J27">
        <v>15</v>
      </c>
      <c r="K27" s="1">
        <f t="shared" si="13"/>
        <v>237.2</v>
      </c>
      <c r="M27">
        <v>23</v>
      </c>
      <c r="N27" t="s">
        <v>59</v>
      </c>
      <c r="O27" t="s">
        <v>13</v>
      </c>
      <c r="P27">
        <v>13</v>
      </c>
      <c r="Q27">
        <v>0</v>
      </c>
      <c r="R27">
        <v>0</v>
      </c>
      <c r="S27">
        <f t="shared" si="9"/>
        <v>13</v>
      </c>
      <c r="T27">
        <v>5</v>
      </c>
      <c r="U27">
        <f t="shared" si="14"/>
        <v>65.649999999999991</v>
      </c>
      <c r="V27">
        <v>11</v>
      </c>
      <c r="W27" s="1">
        <f t="shared" si="10"/>
        <v>76.649999999999991</v>
      </c>
      <c r="Y27">
        <v>137</v>
      </c>
      <c r="Z27" t="s">
        <v>44</v>
      </c>
      <c r="AA27" t="s">
        <v>15</v>
      </c>
      <c r="AB27">
        <v>37</v>
      </c>
      <c r="AC27">
        <v>0</v>
      </c>
      <c r="AD27">
        <v>0</v>
      </c>
      <c r="AE27">
        <f t="shared" si="15"/>
        <v>37</v>
      </c>
      <c r="AF27">
        <v>4</v>
      </c>
      <c r="AG27">
        <f t="shared" si="16"/>
        <v>186.85</v>
      </c>
      <c r="AH27">
        <v>13</v>
      </c>
      <c r="AI27" s="1">
        <f t="shared" si="17"/>
        <v>199.85</v>
      </c>
      <c r="AU27" s="1"/>
    </row>
    <row r="28" spans="1:47" x14ac:dyDescent="0.3">
      <c r="A28">
        <v>373</v>
      </c>
      <c r="B28" t="s">
        <v>24</v>
      </c>
      <c r="C28" t="s">
        <v>7</v>
      </c>
      <c r="D28">
        <v>20</v>
      </c>
      <c r="E28">
        <v>0</v>
      </c>
      <c r="F28">
        <v>0</v>
      </c>
      <c r="G28">
        <f t="shared" si="11"/>
        <v>20</v>
      </c>
      <c r="H28">
        <v>10</v>
      </c>
      <c r="I28">
        <f t="shared" si="12"/>
        <v>101</v>
      </c>
      <c r="J28">
        <v>6</v>
      </c>
      <c r="K28" s="1">
        <f t="shared" si="13"/>
        <v>107</v>
      </c>
      <c r="M28">
        <v>848</v>
      </c>
      <c r="N28" t="s">
        <v>53</v>
      </c>
      <c r="O28" t="s">
        <v>14</v>
      </c>
      <c r="P28">
        <v>32</v>
      </c>
      <c r="Q28">
        <v>5</v>
      </c>
      <c r="R28">
        <v>0</v>
      </c>
      <c r="S28">
        <f t="shared" si="9"/>
        <v>37</v>
      </c>
      <c r="T28">
        <v>3</v>
      </c>
      <c r="U28">
        <f t="shared" si="14"/>
        <v>186.85</v>
      </c>
      <c r="V28">
        <v>15</v>
      </c>
      <c r="W28" s="1">
        <f t="shared" si="10"/>
        <v>201.85</v>
      </c>
      <c r="AI28" s="1"/>
      <c r="AU28" s="1"/>
    </row>
    <row r="29" spans="1:47" x14ac:dyDescent="0.3">
      <c r="A29">
        <v>401</v>
      </c>
      <c r="B29" t="s">
        <v>25</v>
      </c>
      <c r="C29" t="s">
        <v>7</v>
      </c>
      <c r="D29">
        <v>40</v>
      </c>
      <c r="E29">
        <v>0</v>
      </c>
      <c r="F29">
        <v>0</v>
      </c>
      <c r="G29">
        <f t="shared" si="11"/>
        <v>40</v>
      </c>
      <c r="H29">
        <v>8</v>
      </c>
      <c r="I29">
        <f t="shared" si="12"/>
        <v>202</v>
      </c>
      <c r="J29">
        <v>8</v>
      </c>
      <c r="K29" s="1">
        <f t="shared" si="13"/>
        <v>210</v>
      </c>
      <c r="W29" s="1"/>
      <c r="AI29" s="1"/>
      <c r="AU29" s="1"/>
    </row>
    <row r="30" spans="1:47" x14ac:dyDescent="0.3">
      <c r="A30">
        <v>125</v>
      </c>
      <c r="B30" t="s">
        <v>26</v>
      </c>
      <c r="C30" t="s">
        <v>7</v>
      </c>
      <c r="D30">
        <v>15</v>
      </c>
      <c r="E30">
        <v>0</v>
      </c>
      <c r="F30">
        <v>0</v>
      </c>
      <c r="G30">
        <f t="shared" si="11"/>
        <v>15</v>
      </c>
      <c r="H30">
        <v>11</v>
      </c>
      <c r="I30">
        <f t="shared" si="12"/>
        <v>75.75</v>
      </c>
      <c r="J30">
        <v>5</v>
      </c>
      <c r="K30" s="1">
        <f t="shared" si="13"/>
        <v>80.75</v>
      </c>
      <c r="W30" s="1"/>
      <c r="AI30" s="1"/>
      <c r="AU30" s="1"/>
    </row>
    <row r="31" spans="1:47" x14ac:dyDescent="0.3">
      <c r="A31">
        <v>489</v>
      </c>
      <c r="B31" t="s">
        <v>31</v>
      </c>
      <c r="C31" t="s">
        <v>7</v>
      </c>
      <c r="D31">
        <v>43</v>
      </c>
      <c r="E31">
        <v>0</v>
      </c>
      <c r="F31">
        <v>1</v>
      </c>
      <c r="G31">
        <f t="shared" si="11"/>
        <v>42</v>
      </c>
      <c r="H31">
        <v>7</v>
      </c>
      <c r="I31">
        <f t="shared" si="12"/>
        <v>212.1</v>
      </c>
      <c r="J31">
        <v>9</v>
      </c>
      <c r="K31" s="1">
        <f t="shared" si="13"/>
        <v>221.1</v>
      </c>
      <c r="W31" s="1"/>
      <c r="AI31" s="1"/>
      <c r="AU31" s="1"/>
    </row>
    <row r="32" spans="1:47" x14ac:dyDescent="0.3">
      <c r="A32">
        <v>825</v>
      </c>
      <c r="B32" t="s">
        <v>27</v>
      </c>
      <c r="C32" t="s">
        <v>8</v>
      </c>
      <c r="D32">
        <v>39</v>
      </c>
      <c r="E32">
        <v>5</v>
      </c>
      <c r="F32">
        <v>0</v>
      </c>
      <c r="G32">
        <f t="shared" si="11"/>
        <v>44</v>
      </c>
      <c r="H32">
        <v>4</v>
      </c>
      <c r="I32">
        <f t="shared" si="12"/>
        <v>222.2</v>
      </c>
      <c r="J32">
        <v>13</v>
      </c>
      <c r="K32" s="1">
        <f t="shared" si="13"/>
        <v>235.2</v>
      </c>
      <c r="AI32" s="1"/>
      <c r="AU32" s="1"/>
    </row>
    <row r="33" spans="1:35" x14ac:dyDescent="0.3">
      <c r="A33">
        <v>139</v>
      </c>
      <c r="B33" t="s">
        <v>33</v>
      </c>
      <c r="C33" t="s">
        <v>7</v>
      </c>
      <c r="D33">
        <v>33</v>
      </c>
      <c r="E33">
        <v>0</v>
      </c>
      <c r="F33">
        <v>0</v>
      </c>
      <c r="G33">
        <f t="shared" si="11"/>
        <v>33</v>
      </c>
      <c r="H33">
        <v>9</v>
      </c>
      <c r="I33">
        <f t="shared" si="12"/>
        <v>166.65</v>
      </c>
      <c r="J33">
        <v>7</v>
      </c>
      <c r="K33" s="1">
        <f t="shared" si="13"/>
        <v>173.65</v>
      </c>
      <c r="AI33" s="1"/>
    </row>
    <row r="34" spans="1:35" x14ac:dyDescent="0.3">
      <c r="A34">
        <v>92</v>
      </c>
      <c r="B34" t="s">
        <v>47</v>
      </c>
      <c r="C34" t="s">
        <v>48</v>
      </c>
      <c r="D34">
        <v>42</v>
      </c>
      <c r="E34">
        <v>0</v>
      </c>
      <c r="F34">
        <v>0</v>
      </c>
      <c r="G34">
        <f t="shared" si="11"/>
        <v>42</v>
      </c>
      <c r="H34">
        <v>6</v>
      </c>
      <c r="I34">
        <f t="shared" si="12"/>
        <v>212.1</v>
      </c>
      <c r="J34">
        <v>10</v>
      </c>
      <c r="K34" s="1">
        <f t="shared" si="13"/>
        <v>222.1</v>
      </c>
      <c r="M34" t="s">
        <v>49</v>
      </c>
    </row>
    <row r="35" spans="1:35" x14ac:dyDescent="0.3">
      <c r="K35" s="1"/>
    </row>
    <row r="39" spans="1:35" x14ac:dyDescent="0.3">
      <c r="A39" t="s">
        <v>0</v>
      </c>
      <c r="B39" t="s">
        <v>21</v>
      </c>
      <c r="C39" t="s">
        <v>1</v>
      </c>
      <c r="D39" t="s">
        <v>2</v>
      </c>
      <c r="E39" t="s">
        <v>3</v>
      </c>
      <c r="F39" t="s">
        <v>12</v>
      </c>
      <c r="G39" t="s">
        <v>6</v>
      </c>
      <c r="H39" t="s">
        <v>9</v>
      </c>
      <c r="I39" s="2" t="s">
        <v>18</v>
      </c>
      <c r="J39" t="s">
        <v>41</v>
      </c>
      <c r="K39" t="s">
        <v>43</v>
      </c>
      <c r="M39" t="s">
        <v>4</v>
      </c>
      <c r="N39" t="s">
        <v>21</v>
      </c>
      <c r="O39" t="s">
        <v>1</v>
      </c>
      <c r="P39" t="s">
        <v>2</v>
      </c>
      <c r="Q39" t="s">
        <v>3</v>
      </c>
      <c r="R39" t="s">
        <v>12</v>
      </c>
      <c r="S39" t="s">
        <v>6</v>
      </c>
      <c r="T39" t="s">
        <v>9</v>
      </c>
      <c r="U39" s="2" t="s">
        <v>18</v>
      </c>
      <c r="V39" t="s">
        <v>41</v>
      </c>
      <c r="W39" t="s">
        <v>43</v>
      </c>
      <c r="Y39" t="s">
        <v>5</v>
      </c>
      <c r="Z39" t="s">
        <v>21</v>
      </c>
      <c r="AA39" t="s">
        <v>1</v>
      </c>
      <c r="AB39" t="s">
        <v>2</v>
      </c>
      <c r="AC39" t="s">
        <v>3</v>
      </c>
      <c r="AD39" t="s">
        <v>12</v>
      </c>
      <c r="AE39" t="s">
        <v>6</v>
      </c>
      <c r="AF39" t="s">
        <v>9</v>
      </c>
      <c r="AG39" s="2" t="s">
        <v>77</v>
      </c>
      <c r="AH39" t="s">
        <v>41</v>
      </c>
      <c r="AI39" t="s">
        <v>43</v>
      </c>
    </row>
    <row r="40" spans="1:35" x14ac:dyDescent="0.3">
      <c r="A40">
        <v>868</v>
      </c>
      <c r="B40" t="s">
        <v>29</v>
      </c>
      <c r="C40" t="s">
        <v>7</v>
      </c>
      <c r="D40">
        <v>52</v>
      </c>
      <c r="E40">
        <v>0</v>
      </c>
      <c r="F40">
        <v>0</v>
      </c>
      <c r="G40">
        <f>D40+E40-F40</f>
        <v>52</v>
      </c>
      <c r="H40">
        <v>2</v>
      </c>
      <c r="I40" s="2">
        <f>G40*3.957</f>
        <v>205.76399999999998</v>
      </c>
      <c r="J40">
        <v>17</v>
      </c>
      <c r="K40" s="1">
        <f>J40+I40</f>
        <v>222.76399999999998</v>
      </c>
      <c r="M40">
        <v>241</v>
      </c>
      <c r="N40" t="s">
        <v>71</v>
      </c>
      <c r="O40" t="s">
        <v>10</v>
      </c>
      <c r="P40">
        <v>51</v>
      </c>
      <c r="Q40">
        <v>0</v>
      </c>
      <c r="R40">
        <v>2</v>
      </c>
      <c r="S40">
        <f>P40+Q40-R40</f>
        <v>49</v>
      </c>
      <c r="T40">
        <v>2</v>
      </c>
      <c r="U40" s="2">
        <f>S40*3.957</f>
        <v>193.893</v>
      </c>
      <c r="V40">
        <v>17</v>
      </c>
      <c r="W40" s="1">
        <f>V40+U40</f>
        <v>210.893</v>
      </c>
      <c r="Y40">
        <v>58</v>
      </c>
      <c r="Z40" t="s">
        <v>52</v>
      </c>
      <c r="AA40" t="s">
        <v>15</v>
      </c>
      <c r="AB40">
        <v>45</v>
      </c>
      <c r="AC40">
        <v>0</v>
      </c>
      <c r="AD40">
        <v>0</v>
      </c>
      <c r="AE40">
        <f>AB40+AC40-AD40</f>
        <v>45</v>
      </c>
      <c r="AF40">
        <v>2</v>
      </c>
      <c r="AG40" s="2">
        <f>AE40*3.957</f>
        <v>178.065</v>
      </c>
      <c r="AH40">
        <v>17</v>
      </c>
      <c r="AI40" s="1">
        <f>AG40+AH40</f>
        <v>195.065</v>
      </c>
    </row>
    <row r="41" spans="1:35" x14ac:dyDescent="0.3">
      <c r="A41">
        <v>711</v>
      </c>
      <c r="B41" t="s">
        <v>22</v>
      </c>
      <c r="C41" t="s">
        <v>7</v>
      </c>
      <c r="D41">
        <v>40</v>
      </c>
      <c r="E41">
        <v>0</v>
      </c>
      <c r="F41">
        <v>0</v>
      </c>
      <c r="G41">
        <f t="shared" ref="G41:G57" si="18">D41+E41-F41</f>
        <v>40</v>
      </c>
      <c r="H41">
        <v>15</v>
      </c>
      <c r="I41" s="2">
        <f t="shared" ref="I41:I57" si="19">G41*3.957</f>
        <v>158.28</v>
      </c>
      <c r="J41">
        <v>1</v>
      </c>
      <c r="K41" s="1">
        <f t="shared" ref="K41:K57" si="20">J41+I41</f>
        <v>159.28</v>
      </c>
      <c r="M41">
        <v>15</v>
      </c>
      <c r="N41" t="s">
        <v>72</v>
      </c>
      <c r="O41" t="s">
        <v>11</v>
      </c>
      <c r="P41">
        <v>48</v>
      </c>
      <c r="Q41">
        <v>5</v>
      </c>
      <c r="R41">
        <v>1</v>
      </c>
      <c r="S41">
        <f t="shared" ref="S41:S47" si="21">P41+Q41-R41</f>
        <v>52</v>
      </c>
      <c r="T41">
        <v>1</v>
      </c>
      <c r="U41" s="2">
        <f t="shared" ref="U41:U47" si="22">S41*3.957</f>
        <v>205.76399999999998</v>
      </c>
      <c r="V41">
        <v>20</v>
      </c>
      <c r="W41" s="1">
        <f t="shared" ref="W41:W47" si="23">V41+U41</f>
        <v>225.76399999999998</v>
      </c>
      <c r="Y41">
        <v>815</v>
      </c>
      <c r="Z41" t="s">
        <v>73</v>
      </c>
      <c r="AA41" t="s">
        <v>15</v>
      </c>
      <c r="AB41">
        <v>34</v>
      </c>
      <c r="AC41">
        <v>0</v>
      </c>
      <c r="AD41">
        <v>0</v>
      </c>
      <c r="AE41">
        <f t="shared" ref="AE41:AE42" si="24">AB41+AC41-AD41</f>
        <v>34</v>
      </c>
      <c r="AF41">
        <v>3</v>
      </c>
      <c r="AG41" s="2">
        <f t="shared" ref="AG41:AG42" si="25">AE41*3.957</f>
        <v>134.53799999999998</v>
      </c>
      <c r="AH41">
        <v>15</v>
      </c>
      <c r="AI41" s="1">
        <f t="shared" ref="AI41:AI42" si="26">AG41+AH41</f>
        <v>149.53799999999998</v>
      </c>
    </row>
    <row r="42" spans="1:35" x14ac:dyDescent="0.3">
      <c r="A42">
        <v>252</v>
      </c>
      <c r="B42" t="s">
        <v>23</v>
      </c>
      <c r="C42" t="s">
        <v>7</v>
      </c>
      <c r="D42">
        <v>52</v>
      </c>
      <c r="E42">
        <v>0</v>
      </c>
      <c r="F42">
        <v>0</v>
      </c>
      <c r="G42">
        <f t="shared" si="18"/>
        <v>52</v>
      </c>
      <c r="H42">
        <v>1</v>
      </c>
      <c r="I42" s="2">
        <f t="shared" si="19"/>
        <v>205.76399999999998</v>
      </c>
      <c r="J42">
        <v>20</v>
      </c>
      <c r="K42" s="1">
        <f t="shared" si="20"/>
        <v>225.76399999999998</v>
      </c>
      <c r="M42">
        <v>134</v>
      </c>
      <c r="N42" t="s">
        <v>38</v>
      </c>
      <c r="O42" t="s">
        <v>10</v>
      </c>
      <c r="P42">
        <v>23</v>
      </c>
      <c r="Q42">
        <v>0</v>
      </c>
      <c r="R42">
        <v>0</v>
      </c>
      <c r="S42">
        <f t="shared" si="21"/>
        <v>23</v>
      </c>
      <c r="T42">
        <v>5</v>
      </c>
      <c r="U42" s="2">
        <f t="shared" si="22"/>
        <v>91.010999999999996</v>
      </c>
      <c r="V42">
        <v>11</v>
      </c>
      <c r="W42" s="1">
        <f t="shared" si="23"/>
        <v>102.011</v>
      </c>
      <c r="Y42">
        <v>19</v>
      </c>
      <c r="Z42" t="s">
        <v>37</v>
      </c>
      <c r="AA42" t="s">
        <v>16</v>
      </c>
      <c r="AB42">
        <v>46</v>
      </c>
      <c r="AC42">
        <v>0</v>
      </c>
      <c r="AD42">
        <v>0</v>
      </c>
      <c r="AE42">
        <f t="shared" si="24"/>
        <v>46</v>
      </c>
      <c r="AF42">
        <v>1</v>
      </c>
      <c r="AG42" s="2">
        <f t="shared" si="25"/>
        <v>182.02199999999999</v>
      </c>
      <c r="AH42">
        <v>20</v>
      </c>
      <c r="AI42" s="1">
        <f t="shared" si="26"/>
        <v>202.02199999999999</v>
      </c>
    </row>
    <row r="43" spans="1:35" x14ac:dyDescent="0.3">
      <c r="A43">
        <v>580</v>
      </c>
      <c r="B43" t="s">
        <v>30</v>
      </c>
      <c r="C43" t="s">
        <v>7</v>
      </c>
      <c r="D43">
        <v>50</v>
      </c>
      <c r="E43">
        <v>0</v>
      </c>
      <c r="F43">
        <v>0</v>
      </c>
      <c r="G43">
        <f t="shared" si="18"/>
        <v>50</v>
      </c>
      <c r="H43">
        <v>5</v>
      </c>
      <c r="I43" s="2">
        <f t="shared" si="19"/>
        <v>197.85</v>
      </c>
      <c r="J43">
        <v>11</v>
      </c>
      <c r="K43" s="1">
        <f t="shared" si="20"/>
        <v>208.85</v>
      </c>
      <c r="M43">
        <v>990</v>
      </c>
      <c r="O43" t="s">
        <v>10</v>
      </c>
      <c r="P43">
        <v>40</v>
      </c>
      <c r="Q43">
        <v>0</v>
      </c>
      <c r="R43">
        <v>0</v>
      </c>
      <c r="S43">
        <f t="shared" si="21"/>
        <v>40</v>
      </c>
      <c r="T43">
        <v>4</v>
      </c>
      <c r="U43" s="2">
        <f t="shared" si="22"/>
        <v>158.28</v>
      </c>
      <c r="V43">
        <v>13</v>
      </c>
      <c r="W43" s="1">
        <f t="shared" si="23"/>
        <v>171.28</v>
      </c>
    </row>
    <row r="44" spans="1:35" x14ac:dyDescent="0.3">
      <c r="A44">
        <v>373</v>
      </c>
      <c r="B44" t="s">
        <v>24</v>
      </c>
      <c r="C44" t="s">
        <v>7</v>
      </c>
      <c r="D44">
        <v>51</v>
      </c>
      <c r="E44">
        <v>0</v>
      </c>
      <c r="F44">
        <v>0</v>
      </c>
      <c r="G44">
        <f t="shared" si="18"/>
        <v>51</v>
      </c>
      <c r="H44">
        <v>3</v>
      </c>
      <c r="I44" s="2">
        <f t="shared" si="19"/>
        <v>201.80699999999999</v>
      </c>
      <c r="J44">
        <v>15</v>
      </c>
      <c r="K44" s="1">
        <f t="shared" si="20"/>
        <v>216.80699999999999</v>
      </c>
      <c r="M44">
        <v>550</v>
      </c>
      <c r="N44" t="s">
        <v>28</v>
      </c>
      <c r="O44" t="s">
        <v>10</v>
      </c>
      <c r="P44">
        <v>48</v>
      </c>
      <c r="Q44">
        <v>0</v>
      </c>
      <c r="R44">
        <v>0</v>
      </c>
      <c r="S44">
        <f t="shared" si="21"/>
        <v>48</v>
      </c>
      <c r="T44">
        <v>3</v>
      </c>
      <c r="U44" s="2">
        <f t="shared" si="22"/>
        <v>189.93599999999998</v>
      </c>
      <c r="V44">
        <v>15</v>
      </c>
      <c r="W44" s="1">
        <f t="shared" si="23"/>
        <v>204.93599999999998</v>
      </c>
    </row>
    <row r="45" spans="1:35" x14ac:dyDescent="0.3">
      <c r="A45">
        <v>401</v>
      </c>
      <c r="B45" t="s">
        <v>25</v>
      </c>
      <c r="C45" t="s">
        <v>7</v>
      </c>
      <c r="D45">
        <v>47</v>
      </c>
      <c r="E45">
        <v>0</v>
      </c>
      <c r="F45">
        <v>0</v>
      </c>
      <c r="G45">
        <f t="shared" si="18"/>
        <v>47</v>
      </c>
      <c r="H45">
        <v>8</v>
      </c>
      <c r="I45" s="2">
        <f t="shared" si="19"/>
        <v>185.97899999999998</v>
      </c>
      <c r="J45">
        <v>8</v>
      </c>
      <c r="K45" s="1">
        <f t="shared" si="20"/>
        <v>193.97899999999998</v>
      </c>
      <c r="M45">
        <v>23</v>
      </c>
      <c r="N45" t="s">
        <v>59</v>
      </c>
      <c r="O45" t="s">
        <v>13</v>
      </c>
      <c r="P45">
        <v>7</v>
      </c>
      <c r="Q45">
        <v>0</v>
      </c>
      <c r="R45">
        <v>0</v>
      </c>
      <c r="S45">
        <f t="shared" si="21"/>
        <v>7</v>
      </c>
      <c r="T45">
        <v>8</v>
      </c>
      <c r="U45" s="2">
        <f t="shared" si="22"/>
        <v>27.698999999999998</v>
      </c>
      <c r="V45">
        <v>8</v>
      </c>
      <c r="W45" s="1">
        <f t="shared" si="23"/>
        <v>35.698999999999998</v>
      </c>
    </row>
    <row r="46" spans="1:35" x14ac:dyDescent="0.3">
      <c r="A46">
        <v>38</v>
      </c>
      <c r="B46" t="s">
        <v>63</v>
      </c>
      <c r="C46" t="s">
        <v>7</v>
      </c>
      <c r="D46">
        <v>45</v>
      </c>
      <c r="E46">
        <v>0</v>
      </c>
      <c r="F46">
        <v>1</v>
      </c>
      <c r="G46">
        <f t="shared" si="18"/>
        <v>44</v>
      </c>
      <c r="H46">
        <v>13</v>
      </c>
      <c r="I46" s="2">
        <f t="shared" si="19"/>
        <v>174.108</v>
      </c>
      <c r="J46">
        <v>3</v>
      </c>
      <c r="K46" s="1">
        <f t="shared" si="20"/>
        <v>177.108</v>
      </c>
      <c r="M46">
        <v>848</v>
      </c>
      <c r="N46" t="s">
        <v>53</v>
      </c>
      <c r="O46" t="s">
        <v>14</v>
      </c>
      <c r="P46">
        <v>7</v>
      </c>
      <c r="Q46">
        <v>5</v>
      </c>
      <c r="R46">
        <v>0</v>
      </c>
      <c r="S46">
        <f t="shared" si="21"/>
        <v>12</v>
      </c>
      <c r="T46">
        <v>7</v>
      </c>
      <c r="U46" s="2">
        <f t="shared" si="22"/>
        <v>47.483999999999995</v>
      </c>
      <c r="V46">
        <v>9</v>
      </c>
      <c r="W46" s="1">
        <f t="shared" si="23"/>
        <v>56.483999999999995</v>
      </c>
    </row>
    <row r="47" spans="1:35" x14ac:dyDescent="0.3">
      <c r="A47">
        <v>489</v>
      </c>
      <c r="B47" t="s">
        <v>31</v>
      </c>
      <c r="C47" t="s">
        <v>7</v>
      </c>
      <c r="D47">
        <v>49</v>
      </c>
      <c r="E47">
        <v>0</v>
      </c>
      <c r="F47">
        <v>0</v>
      </c>
      <c r="G47">
        <f t="shared" si="18"/>
        <v>49</v>
      </c>
      <c r="H47">
        <v>6</v>
      </c>
      <c r="I47" s="2">
        <f t="shared" si="19"/>
        <v>193.893</v>
      </c>
      <c r="J47">
        <v>10</v>
      </c>
      <c r="K47" s="1">
        <f t="shared" si="20"/>
        <v>203.893</v>
      </c>
      <c r="M47">
        <v>287</v>
      </c>
      <c r="O47" t="s">
        <v>11</v>
      </c>
      <c r="P47">
        <v>8</v>
      </c>
      <c r="Q47">
        <v>5</v>
      </c>
      <c r="R47">
        <v>0</v>
      </c>
      <c r="S47">
        <f t="shared" si="21"/>
        <v>13</v>
      </c>
      <c r="T47">
        <v>6</v>
      </c>
      <c r="U47" s="2">
        <f t="shared" si="22"/>
        <v>51.440999999999995</v>
      </c>
      <c r="V47">
        <v>10</v>
      </c>
      <c r="W47" s="1">
        <f t="shared" si="23"/>
        <v>61.440999999999995</v>
      </c>
    </row>
    <row r="48" spans="1:35" x14ac:dyDescent="0.3">
      <c r="A48">
        <v>825</v>
      </c>
      <c r="B48" t="s">
        <v>27</v>
      </c>
      <c r="C48" t="s">
        <v>8</v>
      </c>
      <c r="D48">
        <v>38</v>
      </c>
      <c r="E48">
        <v>5</v>
      </c>
      <c r="F48">
        <v>0</v>
      </c>
      <c r="G48">
        <f t="shared" si="18"/>
        <v>43</v>
      </c>
      <c r="H48">
        <v>14</v>
      </c>
      <c r="I48" s="2">
        <f t="shared" si="19"/>
        <v>170.15099999999998</v>
      </c>
      <c r="J48">
        <v>2</v>
      </c>
      <c r="K48" s="1">
        <f t="shared" si="20"/>
        <v>172.15099999999998</v>
      </c>
    </row>
    <row r="49" spans="1:11" x14ac:dyDescent="0.3">
      <c r="A49">
        <v>469</v>
      </c>
      <c r="B49" t="s">
        <v>36</v>
      </c>
      <c r="C49" t="s">
        <v>7</v>
      </c>
      <c r="D49">
        <v>46</v>
      </c>
      <c r="E49">
        <v>0</v>
      </c>
      <c r="F49">
        <v>0</v>
      </c>
      <c r="G49">
        <f t="shared" si="18"/>
        <v>46</v>
      </c>
      <c r="H49">
        <v>10</v>
      </c>
      <c r="I49" s="2">
        <f t="shared" si="19"/>
        <v>182.02199999999999</v>
      </c>
      <c r="J49">
        <v>6</v>
      </c>
      <c r="K49" s="1">
        <f t="shared" si="20"/>
        <v>188.02199999999999</v>
      </c>
    </row>
    <row r="50" spans="1:11" x14ac:dyDescent="0.3">
      <c r="A50">
        <v>757</v>
      </c>
      <c r="B50" t="s">
        <v>34</v>
      </c>
      <c r="C50" t="s">
        <v>7</v>
      </c>
      <c r="D50">
        <v>44</v>
      </c>
      <c r="E50">
        <v>0</v>
      </c>
      <c r="F50">
        <v>0</v>
      </c>
      <c r="G50">
        <f t="shared" si="18"/>
        <v>44</v>
      </c>
      <c r="H50">
        <v>12</v>
      </c>
      <c r="I50" s="2">
        <f t="shared" si="19"/>
        <v>174.108</v>
      </c>
      <c r="J50">
        <v>4</v>
      </c>
      <c r="K50" s="1">
        <f t="shared" si="20"/>
        <v>178.108</v>
      </c>
    </row>
    <row r="51" spans="1:11" x14ac:dyDescent="0.3">
      <c r="A51">
        <v>139</v>
      </c>
      <c r="B51" t="s">
        <v>33</v>
      </c>
      <c r="C51" t="s">
        <v>7</v>
      </c>
      <c r="D51">
        <v>38</v>
      </c>
      <c r="E51">
        <v>0</v>
      </c>
      <c r="F51">
        <v>0</v>
      </c>
      <c r="G51">
        <f t="shared" si="18"/>
        <v>38</v>
      </c>
      <c r="H51">
        <v>17</v>
      </c>
      <c r="I51" s="2">
        <f t="shared" si="19"/>
        <v>150.36599999999999</v>
      </c>
      <c r="K51" s="1">
        <f t="shared" si="20"/>
        <v>150.36599999999999</v>
      </c>
    </row>
    <row r="52" spans="1:11" x14ac:dyDescent="0.3">
      <c r="A52">
        <v>57</v>
      </c>
      <c r="B52" t="s">
        <v>64</v>
      </c>
      <c r="C52" t="s">
        <v>48</v>
      </c>
      <c r="D52">
        <v>48</v>
      </c>
      <c r="E52">
        <v>0</v>
      </c>
      <c r="F52">
        <v>1</v>
      </c>
      <c r="G52">
        <f t="shared" si="18"/>
        <v>47</v>
      </c>
      <c r="H52">
        <v>9</v>
      </c>
      <c r="I52" s="2">
        <f t="shared" si="19"/>
        <v>185.97899999999998</v>
      </c>
      <c r="J52">
        <v>7</v>
      </c>
      <c r="K52" s="1">
        <f t="shared" si="20"/>
        <v>192.97899999999998</v>
      </c>
    </row>
    <row r="53" spans="1:11" x14ac:dyDescent="0.3">
      <c r="A53">
        <v>187</v>
      </c>
      <c r="B53" t="s">
        <v>65</v>
      </c>
      <c r="C53" t="s">
        <v>7</v>
      </c>
      <c r="D53">
        <v>51</v>
      </c>
      <c r="E53">
        <v>0</v>
      </c>
      <c r="F53">
        <v>0</v>
      </c>
      <c r="G53">
        <f t="shared" si="18"/>
        <v>51</v>
      </c>
      <c r="H53">
        <v>4</v>
      </c>
      <c r="I53" s="2">
        <f t="shared" si="19"/>
        <v>201.80699999999999</v>
      </c>
      <c r="J53">
        <v>13</v>
      </c>
      <c r="K53" s="1">
        <f t="shared" si="20"/>
        <v>214.80699999999999</v>
      </c>
    </row>
    <row r="54" spans="1:11" x14ac:dyDescent="0.3">
      <c r="A54">
        <v>137</v>
      </c>
      <c r="B54" t="s">
        <v>44</v>
      </c>
      <c r="C54" t="s">
        <v>66</v>
      </c>
      <c r="D54">
        <v>40</v>
      </c>
      <c r="E54">
        <v>0</v>
      </c>
      <c r="F54">
        <v>0</v>
      </c>
      <c r="G54">
        <f t="shared" si="18"/>
        <v>40</v>
      </c>
      <c r="H54">
        <v>16</v>
      </c>
      <c r="I54" s="2">
        <f t="shared" si="19"/>
        <v>158.28</v>
      </c>
      <c r="K54" s="1">
        <f t="shared" si="20"/>
        <v>158.28</v>
      </c>
    </row>
    <row r="55" spans="1:11" x14ac:dyDescent="0.3">
      <c r="A55" s="4" t="s">
        <v>67</v>
      </c>
      <c r="B55" t="s">
        <v>68</v>
      </c>
      <c r="C55" t="s">
        <v>48</v>
      </c>
      <c r="D55">
        <v>45</v>
      </c>
      <c r="E55">
        <v>0</v>
      </c>
      <c r="F55">
        <v>0</v>
      </c>
      <c r="G55">
        <f t="shared" si="18"/>
        <v>45</v>
      </c>
      <c r="H55">
        <v>11</v>
      </c>
      <c r="I55" s="2">
        <f t="shared" si="19"/>
        <v>178.065</v>
      </c>
      <c r="J55">
        <v>5</v>
      </c>
      <c r="K55" s="1">
        <f t="shared" si="20"/>
        <v>183.065</v>
      </c>
    </row>
    <row r="56" spans="1:11" x14ac:dyDescent="0.3">
      <c r="A56">
        <v>912</v>
      </c>
      <c r="B56" t="s">
        <v>69</v>
      </c>
      <c r="C56" t="s">
        <v>48</v>
      </c>
      <c r="D56">
        <v>34</v>
      </c>
      <c r="E56">
        <v>0</v>
      </c>
      <c r="F56">
        <v>0</v>
      </c>
      <c r="G56">
        <f t="shared" si="18"/>
        <v>34</v>
      </c>
      <c r="H56">
        <v>18</v>
      </c>
      <c r="I56" s="2">
        <f t="shared" si="19"/>
        <v>134.53799999999998</v>
      </c>
      <c r="K56" s="1">
        <f t="shared" si="20"/>
        <v>134.53799999999998</v>
      </c>
    </row>
    <row r="57" spans="1:11" x14ac:dyDescent="0.3">
      <c r="A57">
        <v>322</v>
      </c>
      <c r="B57" t="s">
        <v>70</v>
      </c>
      <c r="C57" t="s">
        <v>66</v>
      </c>
      <c r="D57">
        <v>47</v>
      </c>
      <c r="E57">
        <v>0</v>
      </c>
      <c r="F57">
        <v>0</v>
      </c>
      <c r="G57">
        <f t="shared" si="18"/>
        <v>47</v>
      </c>
      <c r="H57">
        <v>7</v>
      </c>
      <c r="I57" s="2">
        <f t="shared" si="19"/>
        <v>185.97899999999998</v>
      </c>
      <c r="J57">
        <v>9</v>
      </c>
      <c r="K57" s="1">
        <f t="shared" si="20"/>
        <v>194.97899999999998</v>
      </c>
    </row>
    <row r="59" spans="1:11" x14ac:dyDescent="0.3">
      <c r="B59" t="s">
        <v>42</v>
      </c>
    </row>
  </sheetData>
  <mergeCells count="2">
    <mergeCell ref="A1:AF1"/>
    <mergeCell ref="A22:AU2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B1" workbookViewId="0">
      <selection activeCell="N55" sqref="N55"/>
    </sheetView>
  </sheetViews>
  <sheetFormatPr defaultRowHeight="14.4" x14ac:dyDescent="0.3"/>
  <cols>
    <col min="1" max="1" width="19.33203125" bestFit="1" customWidth="1"/>
    <col min="2" max="2" width="30.109375" bestFit="1" customWidth="1"/>
    <col min="3" max="3" width="19.33203125" customWidth="1"/>
    <col min="10" max="10" width="12.88671875" bestFit="1" customWidth="1"/>
    <col min="11" max="11" width="12.88671875" customWidth="1"/>
    <col min="12" max="12" width="21.5546875" customWidth="1"/>
  </cols>
  <sheetData>
    <row r="1" spans="1:13" x14ac:dyDescent="0.3">
      <c r="B1" s="5" t="s">
        <v>54</v>
      </c>
    </row>
    <row r="2" spans="1:13" x14ac:dyDescent="0.3">
      <c r="A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6</v>
      </c>
      <c r="H2" t="s">
        <v>62</v>
      </c>
      <c r="J2" t="s">
        <v>60</v>
      </c>
      <c r="K2" t="s">
        <v>78</v>
      </c>
      <c r="L2" t="s">
        <v>61</v>
      </c>
      <c r="M2" t="s">
        <v>78</v>
      </c>
    </row>
    <row r="3" spans="1:13" x14ac:dyDescent="0.3">
      <c r="A3">
        <v>868</v>
      </c>
      <c r="B3" t="s">
        <v>29</v>
      </c>
      <c r="C3">
        <f>'Mileage And WERA versions'!I3</f>
        <v>227.24</v>
      </c>
      <c r="D3">
        <f>'Mileage And WERA versions'!I21</f>
        <v>232.29999999999998</v>
      </c>
      <c r="E3">
        <v>205.76400000000001</v>
      </c>
      <c r="G3">
        <f>C3+D3+E3+F3</f>
        <v>665.30399999999997</v>
      </c>
      <c r="H3">
        <v>1</v>
      </c>
      <c r="J3" s="1">
        <f>'Mileage And WERA versions'!L3+'Mileage And WERA versions'!L21+'Mileage And WERA versions'!L37</f>
        <v>123.53040000000001</v>
      </c>
      <c r="K3">
        <v>1</v>
      </c>
      <c r="L3" s="1">
        <f>'Raw mileage plus VRRA points'!K3+'Raw mileage plus VRRA points'!K24+'Raw mileage plus VRRA points'!K40</f>
        <v>722.30399999999997</v>
      </c>
      <c r="M3">
        <v>1</v>
      </c>
    </row>
    <row r="4" spans="1:13" x14ac:dyDescent="0.3">
      <c r="A4">
        <v>711</v>
      </c>
      <c r="B4" t="s">
        <v>22</v>
      </c>
      <c r="C4">
        <f>'Mileage And WERA versions'!I4</f>
        <v>227.24</v>
      </c>
      <c r="D4">
        <f>'Mileage And WERA versions'!I22</f>
        <v>222.2</v>
      </c>
      <c r="E4">
        <v>158.28</v>
      </c>
      <c r="G4">
        <f t="shared" ref="G4:G22" si="0">C4+D4+E4+F4</f>
        <v>607.72</v>
      </c>
      <c r="H4">
        <v>4</v>
      </c>
      <c r="J4" s="1">
        <f>'Mileage And WERA versions'!L4+'Mileage And WERA versions'!L22+'Mileage And WERA versions'!L38</f>
        <v>89.772000000000006</v>
      </c>
      <c r="K4">
        <v>4</v>
      </c>
      <c r="L4" s="1">
        <f>'Raw mileage plus VRRA points'!K4+'Raw mileage plus VRRA points'!K25+'Raw mileage plus VRRA points'!K41</f>
        <v>636.72</v>
      </c>
      <c r="M4">
        <v>4</v>
      </c>
    </row>
    <row r="5" spans="1:13" x14ac:dyDescent="0.3">
      <c r="A5">
        <v>252</v>
      </c>
      <c r="B5" t="s">
        <v>23</v>
      </c>
      <c r="C5">
        <f>'Mileage And WERA versions'!I5</f>
        <v>227.24</v>
      </c>
      <c r="D5">
        <f>'Mileage And WERA versions'!I23</f>
        <v>232.29999999999998</v>
      </c>
      <c r="E5">
        <v>205.76400000000001</v>
      </c>
      <c r="G5">
        <f t="shared" si="0"/>
        <v>665.30399999999997</v>
      </c>
      <c r="H5">
        <v>2</v>
      </c>
      <c r="J5" s="1">
        <f>'Mileage And WERA versions'!L5+'Mileage And WERA versions'!L23+'Mileage And WERA versions'!L39</f>
        <v>118.53040000000001</v>
      </c>
      <c r="K5">
        <v>2</v>
      </c>
      <c r="L5" s="1">
        <f>'Raw mileage plus VRRA points'!K5+'Raw mileage plus VRRA points'!K26+'Raw mileage plus VRRA points'!K42</f>
        <v>717.30399999999997</v>
      </c>
      <c r="M5">
        <v>2</v>
      </c>
    </row>
    <row r="6" spans="1:13" x14ac:dyDescent="0.3">
      <c r="A6">
        <v>580</v>
      </c>
      <c r="B6" t="s">
        <v>30</v>
      </c>
      <c r="C6">
        <f>'Mileage And WERA versions'!I6</f>
        <v>222.3</v>
      </c>
      <c r="D6">
        <f>'Mileage And WERA versions'!I24</f>
        <v>222.2</v>
      </c>
      <c r="E6">
        <v>197.85</v>
      </c>
      <c r="G6">
        <f t="shared" si="0"/>
        <v>642.35</v>
      </c>
      <c r="H6">
        <v>3</v>
      </c>
      <c r="J6" s="1">
        <f>'Mileage And WERA versions'!L6+'Mileage And WERA versions'!L24+'Mileage And WERA versions'!L40</f>
        <v>103.235</v>
      </c>
      <c r="K6">
        <v>3</v>
      </c>
      <c r="L6" s="1">
        <f>'Raw mileage plus VRRA points'!K6+'Raw mileage plus VRRA points'!K27+'Raw mileage plus VRRA points'!K43</f>
        <v>681.35</v>
      </c>
      <c r="M6">
        <v>3</v>
      </c>
    </row>
    <row r="7" spans="1:13" x14ac:dyDescent="0.3">
      <c r="A7">
        <v>373</v>
      </c>
      <c r="B7" t="s">
        <v>24</v>
      </c>
      <c r="C7">
        <f>'Mileage And WERA versions'!I7</f>
        <v>219.83</v>
      </c>
      <c r="D7">
        <f>'Mileage And WERA versions'!I25</f>
        <v>101</v>
      </c>
      <c r="E7">
        <v>201.80699999999999</v>
      </c>
      <c r="G7">
        <f t="shared" si="0"/>
        <v>522.63700000000006</v>
      </c>
      <c r="H7">
        <v>8</v>
      </c>
      <c r="J7" s="1">
        <f>'Mileage And WERA versions'!L7+'Mileage And WERA versions'!L25+'Mileage And WERA versions'!L41</f>
        <v>84.2637</v>
      </c>
      <c r="K7">
        <v>7</v>
      </c>
      <c r="L7" s="1">
        <f>'Raw mileage plus VRRA points'!K7+'Raw mileage plus VRRA points'!K28+'Raw mileage plus VRRA points'!K44</f>
        <v>554.63700000000006</v>
      </c>
      <c r="M7">
        <v>8</v>
      </c>
    </row>
    <row r="8" spans="1:13" x14ac:dyDescent="0.3">
      <c r="A8">
        <v>401</v>
      </c>
      <c r="B8" t="s">
        <v>25</v>
      </c>
      <c r="C8">
        <f>'Mileage And WERA versions'!I8</f>
        <v>207.48000000000002</v>
      </c>
      <c r="D8">
        <f>'Mileage And WERA versions'!I26</f>
        <v>202</v>
      </c>
      <c r="E8">
        <v>185.97900000000001</v>
      </c>
      <c r="G8">
        <f t="shared" si="0"/>
        <v>595.45900000000006</v>
      </c>
      <c r="H8">
        <v>6</v>
      </c>
      <c r="J8" s="1">
        <f>'Mileage And WERA versions'!L8+'Mileage And WERA versions'!L26+'Mileage And WERA versions'!L42</f>
        <v>85.545900000000003</v>
      </c>
      <c r="K8">
        <v>5</v>
      </c>
      <c r="L8" s="1">
        <f>'Raw mileage plus VRRA points'!K8+'Raw mileage plus VRRA points'!K29+'Raw mileage plus VRRA points'!K45</f>
        <v>621.45900000000006</v>
      </c>
      <c r="M8">
        <v>6</v>
      </c>
    </row>
    <row r="9" spans="1:13" x14ac:dyDescent="0.3">
      <c r="A9">
        <v>125</v>
      </c>
      <c r="B9" t="s">
        <v>26</v>
      </c>
      <c r="C9">
        <f>'Mileage And WERA versions'!I9</f>
        <v>205.01000000000002</v>
      </c>
      <c r="D9">
        <f>'Mileage And WERA versions'!I27</f>
        <v>75.75</v>
      </c>
      <c r="E9">
        <v>0</v>
      </c>
      <c r="G9">
        <f t="shared" si="0"/>
        <v>280.76</v>
      </c>
      <c r="H9">
        <v>12</v>
      </c>
      <c r="J9" s="1">
        <f>'Mileage And WERA versions'!L9+'Mileage And WERA versions'!L27</f>
        <v>42.076000000000001</v>
      </c>
      <c r="K9">
        <v>12</v>
      </c>
      <c r="L9" s="1">
        <f>'Raw mileage plus VRRA points'!K9+'Raw mileage plus VRRA points'!K30</f>
        <v>294.76</v>
      </c>
      <c r="M9">
        <v>12</v>
      </c>
    </row>
    <row r="10" spans="1:13" x14ac:dyDescent="0.3">
      <c r="A10">
        <v>489</v>
      </c>
      <c r="B10" t="s">
        <v>31</v>
      </c>
      <c r="C10">
        <f>'Mileage And WERA versions'!I10</f>
        <v>195.13000000000002</v>
      </c>
      <c r="D10">
        <f>'Mileage And WERA versions'!I28</f>
        <v>212.1</v>
      </c>
      <c r="E10">
        <v>193.893</v>
      </c>
      <c r="G10">
        <f t="shared" si="0"/>
        <v>601.12300000000005</v>
      </c>
      <c r="H10">
        <v>5</v>
      </c>
      <c r="J10" s="1">
        <f>'Mileage And WERA versions'!L10+'Mileage And WERA versions'!L28+'Mileage And WERA versions'!L44</f>
        <v>86.112300000000005</v>
      </c>
      <c r="K10">
        <v>6</v>
      </c>
      <c r="L10" s="1">
        <f>'Raw mileage plus VRRA points'!K10+'Raw mileage plus VRRA points'!K31+'Raw mileage plus VRRA points'!K47</f>
        <v>627.12300000000005</v>
      </c>
      <c r="M10">
        <v>5</v>
      </c>
    </row>
    <row r="11" spans="1:13" x14ac:dyDescent="0.3">
      <c r="A11">
        <v>825</v>
      </c>
      <c r="B11" t="s">
        <v>27</v>
      </c>
      <c r="C11">
        <f>'Mileage And WERA versions'!I11</f>
        <v>202.54000000000002</v>
      </c>
      <c r="D11">
        <f>'Mileage And WERA versions'!I29</f>
        <v>222.2</v>
      </c>
      <c r="E11">
        <v>170.15100000000001</v>
      </c>
      <c r="G11">
        <f t="shared" si="0"/>
        <v>594.89100000000008</v>
      </c>
      <c r="H11">
        <v>7</v>
      </c>
      <c r="J11" s="1">
        <f>'Mileage And WERA versions'!L11+'Mileage And WERA versions'!L29+'Mileage And WERA versions'!L45</f>
        <v>82.489100000000008</v>
      </c>
      <c r="K11">
        <v>8</v>
      </c>
      <c r="L11" s="1">
        <f>'Raw mileage plus VRRA points'!K11+'Raw mileage plus VRRA points'!K32+'Raw mileage plus VRRA points'!K48</f>
        <v>617.89099999999996</v>
      </c>
      <c r="M11">
        <v>7</v>
      </c>
    </row>
    <row r="12" spans="1:13" x14ac:dyDescent="0.3">
      <c r="A12">
        <v>469</v>
      </c>
      <c r="B12" t="s">
        <v>36</v>
      </c>
      <c r="C12">
        <f>'Mileage And WERA versions'!I12</f>
        <v>187.72000000000003</v>
      </c>
      <c r="D12">
        <v>0</v>
      </c>
      <c r="E12">
        <v>182.02199999999999</v>
      </c>
      <c r="G12">
        <f t="shared" si="0"/>
        <v>369.74200000000002</v>
      </c>
      <c r="H12">
        <v>10</v>
      </c>
      <c r="J12" s="1">
        <f>'Mileage And WERA versions'!L12+'Mileage And WERA versions'!L46</f>
        <v>48.974199999999996</v>
      </c>
      <c r="K12">
        <v>10</v>
      </c>
      <c r="L12" s="1">
        <f>'Raw mileage plus VRRA points'!K12+'Raw mileage plus VRRA points'!K49</f>
        <v>381.74200000000002</v>
      </c>
      <c r="M12">
        <v>10</v>
      </c>
    </row>
    <row r="13" spans="1:13" x14ac:dyDescent="0.3">
      <c r="A13">
        <v>757</v>
      </c>
      <c r="B13" t="s">
        <v>34</v>
      </c>
      <c r="C13">
        <f>'Mileage And WERA versions'!I13</f>
        <v>185.25000000000003</v>
      </c>
      <c r="D13">
        <v>0</v>
      </c>
      <c r="E13">
        <v>174.108</v>
      </c>
      <c r="G13">
        <f t="shared" si="0"/>
        <v>359.35800000000006</v>
      </c>
      <c r="H13">
        <v>11</v>
      </c>
      <c r="J13" s="1">
        <f>'Mileage And WERA versions'!L13+'Mileage And WERA versions'!L47</f>
        <v>44.9358</v>
      </c>
      <c r="K13">
        <v>11</v>
      </c>
      <c r="L13" s="1">
        <f>'Raw mileage plus VRRA points'!K13+'Raw mileage plus VRRA points'!K50</f>
        <v>368.35800000000006</v>
      </c>
      <c r="M13">
        <v>11</v>
      </c>
    </row>
    <row r="14" spans="1:13" x14ac:dyDescent="0.3">
      <c r="A14">
        <v>139</v>
      </c>
      <c r="B14" t="s">
        <v>33</v>
      </c>
      <c r="C14">
        <f>'Mileage And WERA versions'!I14</f>
        <v>172.9</v>
      </c>
      <c r="D14">
        <f>'Mileage And WERA versions'!I30</f>
        <v>166.65</v>
      </c>
      <c r="E14">
        <v>150.36600000000001</v>
      </c>
      <c r="G14">
        <f t="shared" si="0"/>
        <v>489.91600000000005</v>
      </c>
      <c r="H14">
        <v>9</v>
      </c>
      <c r="J14" s="1">
        <f>'Mileage And WERA versions'!L14+'Mileage And WERA versions'!L30+'Mileage And WERA versions'!L48</f>
        <v>59.991599999999998</v>
      </c>
      <c r="K14">
        <v>9</v>
      </c>
      <c r="L14" s="1">
        <f>'Raw mileage plus VRRA points'!K14+'Raw mileage plus VRRA points'!K33+'Raw mileage plus VRRA points'!K51</f>
        <v>500.916</v>
      </c>
      <c r="M14">
        <v>9</v>
      </c>
    </row>
    <row r="15" spans="1:13" x14ac:dyDescent="0.3">
      <c r="A15">
        <v>92</v>
      </c>
      <c r="B15" t="s">
        <v>47</v>
      </c>
      <c r="C15">
        <v>0</v>
      </c>
      <c r="D15">
        <f>'Mileage And WERA versions'!I31</f>
        <v>212.1</v>
      </c>
      <c r="E15">
        <v>0</v>
      </c>
      <c r="G15">
        <f t="shared" si="0"/>
        <v>212.1</v>
      </c>
      <c r="H15">
        <v>13</v>
      </c>
      <c r="J15" s="1">
        <f>'Mileage And WERA versions'!L31</f>
        <v>31.21</v>
      </c>
      <c r="K15">
        <v>14</v>
      </c>
      <c r="L15" s="1">
        <f>'Raw mileage plus VRRA points'!K34</f>
        <v>222.1</v>
      </c>
      <c r="M15">
        <v>13</v>
      </c>
    </row>
    <row r="16" spans="1:13" x14ac:dyDescent="0.3">
      <c r="A16">
        <v>57</v>
      </c>
      <c r="B16" t="s">
        <v>64</v>
      </c>
      <c r="C16">
        <v>0</v>
      </c>
      <c r="D16">
        <v>0</v>
      </c>
      <c r="E16">
        <v>185.97900000000001</v>
      </c>
      <c r="G16">
        <f t="shared" si="0"/>
        <v>185.97900000000001</v>
      </c>
      <c r="H16">
        <v>15</v>
      </c>
      <c r="J16" s="1">
        <f>'Mileage And WERA versions'!L49</f>
        <v>25.597899999999999</v>
      </c>
      <c r="K16">
        <v>16</v>
      </c>
      <c r="L16" s="1">
        <f>'Raw mileage plus VRRA points'!K52</f>
        <v>192.97899999999998</v>
      </c>
      <c r="M16">
        <v>16</v>
      </c>
    </row>
    <row r="17" spans="1:13" x14ac:dyDescent="0.3">
      <c r="A17">
        <v>187</v>
      </c>
      <c r="B17" t="s">
        <v>65</v>
      </c>
      <c r="C17">
        <v>0</v>
      </c>
      <c r="D17">
        <v>0</v>
      </c>
      <c r="E17">
        <v>201.80699999999999</v>
      </c>
      <c r="G17">
        <f t="shared" si="0"/>
        <v>201.80699999999999</v>
      </c>
      <c r="H17">
        <v>14</v>
      </c>
      <c r="J17" s="1">
        <f>'Mileage And WERA versions'!L50</f>
        <v>33.180700000000002</v>
      </c>
      <c r="K17">
        <v>13</v>
      </c>
      <c r="L17" s="1">
        <f>'Raw mileage plus VRRA points'!K53</f>
        <v>214.80699999999999</v>
      </c>
      <c r="M17">
        <v>14</v>
      </c>
    </row>
    <row r="18" spans="1:13" x14ac:dyDescent="0.3">
      <c r="A18">
        <v>137</v>
      </c>
      <c r="B18" t="s">
        <v>44</v>
      </c>
      <c r="C18">
        <v>0</v>
      </c>
      <c r="D18">
        <v>0</v>
      </c>
      <c r="E18">
        <v>158.28</v>
      </c>
      <c r="G18">
        <f t="shared" si="0"/>
        <v>158.28</v>
      </c>
      <c r="H18">
        <v>19</v>
      </c>
      <c r="J18" s="1">
        <f>'Mileage And WERA versions'!L51</f>
        <v>15.827999999999999</v>
      </c>
      <c r="K18">
        <v>19</v>
      </c>
      <c r="L18" s="1">
        <f>'Raw mileage plus VRRA points'!K54</f>
        <v>158.28</v>
      </c>
      <c r="M18">
        <v>19</v>
      </c>
    </row>
    <row r="19" spans="1:13" x14ac:dyDescent="0.3">
      <c r="A19" s="4" t="s">
        <v>67</v>
      </c>
      <c r="B19" t="s">
        <v>68</v>
      </c>
      <c r="C19">
        <v>0</v>
      </c>
      <c r="D19">
        <v>0</v>
      </c>
      <c r="E19">
        <v>178.065</v>
      </c>
      <c r="G19">
        <f t="shared" si="0"/>
        <v>178.065</v>
      </c>
      <c r="H19">
        <v>17</v>
      </c>
      <c r="J19" s="1">
        <f>'Mileage And WERA versions'!L52</f>
        <v>22.8065</v>
      </c>
      <c r="K19">
        <v>17</v>
      </c>
      <c r="L19" s="1">
        <f>'Raw mileage plus VRRA points'!K55</f>
        <v>183.065</v>
      </c>
      <c r="M19">
        <v>17</v>
      </c>
    </row>
    <row r="20" spans="1:13" x14ac:dyDescent="0.3">
      <c r="A20">
        <v>912</v>
      </c>
      <c r="B20" t="s">
        <v>69</v>
      </c>
      <c r="C20">
        <v>0</v>
      </c>
      <c r="D20">
        <v>0</v>
      </c>
      <c r="E20">
        <v>134.358</v>
      </c>
      <c r="G20">
        <f t="shared" si="0"/>
        <v>134.358</v>
      </c>
      <c r="H20">
        <v>20</v>
      </c>
      <c r="J20" s="1">
        <f>'Mileage And WERA versions'!L53</f>
        <v>13.453799999999998</v>
      </c>
      <c r="K20">
        <v>20</v>
      </c>
      <c r="L20" s="1">
        <f>'Raw mileage plus VRRA points'!K56</f>
        <v>134.53799999999998</v>
      </c>
      <c r="M20">
        <v>20</v>
      </c>
    </row>
    <row r="21" spans="1:13" x14ac:dyDescent="0.3">
      <c r="A21">
        <v>322</v>
      </c>
      <c r="B21" t="s">
        <v>70</v>
      </c>
      <c r="C21">
        <v>0</v>
      </c>
      <c r="D21">
        <v>0</v>
      </c>
      <c r="E21">
        <v>185.97900000000001</v>
      </c>
      <c r="G21">
        <f t="shared" si="0"/>
        <v>185.97900000000001</v>
      </c>
      <c r="H21">
        <v>16</v>
      </c>
      <c r="J21" s="1">
        <f>'Mileage And WERA versions'!L54</f>
        <v>27.597899999999999</v>
      </c>
      <c r="K21">
        <v>15</v>
      </c>
      <c r="L21" s="1">
        <f>'Raw mileage plus VRRA points'!K57</f>
        <v>194.97899999999998</v>
      </c>
      <c r="M21">
        <v>15</v>
      </c>
    </row>
    <row r="22" spans="1:13" x14ac:dyDescent="0.3">
      <c r="A22">
        <v>38</v>
      </c>
      <c r="B22" t="s">
        <v>74</v>
      </c>
      <c r="C22">
        <v>0</v>
      </c>
      <c r="D22">
        <v>0</v>
      </c>
      <c r="E22">
        <v>174.108</v>
      </c>
      <c r="G22">
        <f t="shared" si="0"/>
        <v>174.108</v>
      </c>
      <c r="H22">
        <v>18</v>
      </c>
      <c r="J22" s="1">
        <f>'Mileage And WERA versions'!L43</f>
        <v>20.410800000000002</v>
      </c>
      <c r="K22">
        <v>18</v>
      </c>
      <c r="L22" s="1">
        <f>'Raw mileage plus VRRA points'!K46</f>
        <v>177.108</v>
      </c>
      <c r="M22">
        <v>18</v>
      </c>
    </row>
    <row r="29" spans="1:13" x14ac:dyDescent="0.3">
      <c r="B29" s="5" t="s">
        <v>75</v>
      </c>
    </row>
    <row r="30" spans="1:13" x14ac:dyDescent="0.3">
      <c r="A30" t="s">
        <v>4</v>
      </c>
      <c r="B30" t="s">
        <v>21</v>
      </c>
      <c r="C30" t="s">
        <v>55</v>
      </c>
      <c r="D30" t="s">
        <v>56</v>
      </c>
      <c r="E30" t="s">
        <v>57</v>
      </c>
      <c r="F30" t="s">
        <v>58</v>
      </c>
      <c r="G30" t="s">
        <v>6</v>
      </c>
      <c r="H30" t="s">
        <v>62</v>
      </c>
      <c r="J30" t="s">
        <v>60</v>
      </c>
      <c r="K30" t="s">
        <v>62</v>
      </c>
      <c r="L30" t="s">
        <v>61</v>
      </c>
      <c r="M30" t="s">
        <v>62</v>
      </c>
    </row>
    <row r="31" spans="1:13" x14ac:dyDescent="0.3">
      <c r="A31">
        <v>241</v>
      </c>
      <c r="B31" t="s">
        <v>79</v>
      </c>
      <c r="C31">
        <f>'Mileage And WERA versions'!V3</f>
        <v>219.83</v>
      </c>
      <c r="D31">
        <v>0</v>
      </c>
      <c r="E31">
        <v>193.893</v>
      </c>
      <c r="G31">
        <f>C31+D31+E31+F31</f>
        <v>413.72300000000001</v>
      </c>
      <c r="H31">
        <v>5</v>
      </c>
      <c r="J31" s="1">
        <f>'Mileage And WERA versions'!Y3+'Mileage And WERA versions'!Y37</f>
        <v>75.372299999999996</v>
      </c>
      <c r="K31">
        <v>5</v>
      </c>
      <c r="L31" s="1">
        <f>'Raw mileage plus VRRA points'!W3+'Raw mileage plus VRRA points'!W40</f>
        <v>447.72300000000001</v>
      </c>
      <c r="M31">
        <v>5</v>
      </c>
    </row>
    <row r="32" spans="1:13" x14ac:dyDescent="0.3">
      <c r="A32">
        <v>850</v>
      </c>
      <c r="B32" t="s">
        <v>32</v>
      </c>
      <c r="C32">
        <f>'Mileage And WERA versions'!V4</f>
        <v>224.77</v>
      </c>
      <c r="D32">
        <v>0</v>
      </c>
      <c r="E32">
        <v>0</v>
      </c>
      <c r="G32">
        <f t="shared" ref="G32:G39" si="1">C32+D32+E32+F32</f>
        <v>224.77</v>
      </c>
      <c r="H32">
        <v>7</v>
      </c>
      <c r="J32" s="1">
        <f>'Mileage And WERA versions'!Y4</f>
        <v>42.477000000000004</v>
      </c>
      <c r="K32">
        <v>7</v>
      </c>
      <c r="L32" s="1">
        <f>'Raw mileage plus VRRA points'!W4</f>
        <v>244.77</v>
      </c>
      <c r="M32">
        <v>7</v>
      </c>
    </row>
    <row r="33" spans="1:13" x14ac:dyDescent="0.3">
      <c r="A33">
        <v>134</v>
      </c>
      <c r="B33" t="s">
        <v>38</v>
      </c>
      <c r="C33">
        <f>'Mileage And WERA versions'!V5</f>
        <v>212.42000000000002</v>
      </c>
      <c r="D33">
        <f>'Mileage And WERA versions'!V21</f>
        <v>222.2</v>
      </c>
      <c r="E33">
        <v>91.010999999999996</v>
      </c>
      <c r="G33">
        <f t="shared" si="1"/>
        <v>525.63099999999997</v>
      </c>
      <c r="H33">
        <v>2</v>
      </c>
      <c r="J33" s="1">
        <f>'Mileage And WERA versions'!Y5+'Mileage And WERA versions'!Y21+'Mileage And WERA versions'!Y39</f>
        <v>98.563100000000006</v>
      </c>
      <c r="K33">
        <v>2</v>
      </c>
      <c r="L33" s="1">
        <f>'Raw mileage plus VRRA points'!W5+'Raw mileage plus VRRA points'!W24+'Raw mileage plus VRRA points'!W42</f>
        <v>571.63099999999997</v>
      </c>
      <c r="M33">
        <v>2</v>
      </c>
    </row>
    <row r="34" spans="1:13" x14ac:dyDescent="0.3">
      <c r="A34">
        <v>990</v>
      </c>
      <c r="C34">
        <f>'Mileage And WERA versions'!V6</f>
        <v>205.01000000000002</v>
      </c>
      <c r="D34">
        <f>'Mileage And WERA versions'!V22</f>
        <v>217.15</v>
      </c>
      <c r="E34">
        <v>158.28</v>
      </c>
      <c r="G34">
        <f t="shared" si="1"/>
        <v>580.44000000000005</v>
      </c>
      <c r="H34">
        <v>1</v>
      </c>
      <c r="J34" s="1">
        <f>'Mileage And WERA versions'!Y6+'Mileage And WERA versions'!Y22+'Mileage And WERA versions'!Y40</f>
        <v>101.04400000000001</v>
      </c>
      <c r="K34">
        <v>1</v>
      </c>
      <c r="L34" s="1">
        <f>'Raw mileage plus VRRA points'!W6+'Raw mileage plus VRRA points'!W25+'Raw mileage plus VRRA points'!W43</f>
        <v>623.44000000000005</v>
      </c>
      <c r="M34">
        <v>1</v>
      </c>
    </row>
    <row r="35" spans="1:13" x14ac:dyDescent="0.3">
      <c r="A35">
        <v>550</v>
      </c>
      <c r="B35" t="s">
        <v>28</v>
      </c>
      <c r="C35">
        <f>'Mileage And WERA versions'!V7</f>
        <v>205.01000000000002</v>
      </c>
      <c r="D35">
        <f>'Mileage And WERA versions'!V23</f>
        <v>126.25</v>
      </c>
      <c r="E35">
        <v>189.93600000000001</v>
      </c>
      <c r="G35">
        <f t="shared" si="1"/>
        <v>521.19600000000003</v>
      </c>
      <c r="H35">
        <v>3</v>
      </c>
      <c r="J35" s="1">
        <f>'Mileage And WERA versions'!Y7+'Mileage And WERA versions'!Y23+'Mileage And WERA versions'!Y41</f>
        <v>91.119600000000005</v>
      </c>
      <c r="K35">
        <v>3</v>
      </c>
      <c r="L35" s="1">
        <f>'Raw mileage plus VRRA points'!W7+'Raw mileage plus VRRA points'!W26+'Raw mileage plus VRRA points'!W44</f>
        <v>560.19599999999991</v>
      </c>
      <c r="M35">
        <v>3</v>
      </c>
    </row>
    <row r="36" spans="1:13" x14ac:dyDescent="0.3">
      <c r="A36">
        <v>23</v>
      </c>
      <c r="B36" t="s">
        <v>59</v>
      </c>
      <c r="C36">
        <f>'Mileage And WERA versions'!V8</f>
        <v>195.13000000000002</v>
      </c>
      <c r="D36">
        <f>'Mileage And WERA versions'!V24</f>
        <v>65.649999999999991</v>
      </c>
      <c r="E36">
        <v>27.699000000000002</v>
      </c>
      <c r="G36">
        <f t="shared" si="1"/>
        <v>288.47900000000004</v>
      </c>
      <c r="H36">
        <v>6</v>
      </c>
      <c r="J36" s="1">
        <f>'Mileage And WERA versions'!Y8+'Mileage And WERA versions'!Y24+'Mileage And WERA versions'!Y42</f>
        <v>57.847900000000003</v>
      </c>
      <c r="K36">
        <v>6</v>
      </c>
      <c r="L36" s="1">
        <f>'Raw mileage plus VRRA points'!W8+'Raw mileage plus VRRA points'!W27+'Raw mileage plus VRRA points'!W45</f>
        <v>317.47900000000004</v>
      </c>
      <c r="M36">
        <v>6</v>
      </c>
    </row>
    <row r="37" spans="1:13" x14ac:dyDescent="0.3">
      <c r="A37">
        <v>848</v>
      </c>
      <c r="B37" t="s">
        <v>53</v>
      </c>
      <c r="C37">
        <f>'Mileage And WERA versions'!V9</f>
        <v>192.66000000000003</v>
      </c>
      <c r="D37">
        <f>'Mileage And WERA versions'!V25</f>
        <v>186.85</v>
      </c>
      <c r="E37">
        <v>47.484000000000002</v>
      </c>
      <c r="G37">
        <f t="shared" si="1"/>
        <v>426.99399999999997</v>
      </c>
      <c r="H37">
        <v>4</v>
      </c>
      <c r="J37" s="1">
        <f>'Mileage And WERA versions'!Y9+'Mileage And WERA versions'!Y25+'Mileage And WERA versions'!Y43</f>
        <v>75.699400000000011</v>
      </c>
      <c r="K37">
        <v>4</v>
      </c>
      <c r="L37" s="1">
        <f>'Raw mileage plus VRRA points'!W9+'Raw mileage plus VRRA points'!W28+'Raw mileage plus VRRA points'!W46</f>
        <v>459.99399999999997</v>
      </c>
      <c r="M37">
        <v>4</v>
      </c>
    </row>
    <row r="38" spans="1:13" x14ac:dyDescent="0.3">
      <c r="A38">
        <v>15</v>
      </c>
      <c r="B38" t="s">
        <v>72</v>
      </c>
      <c r="E38">
        <v>205.76400000000001</v>
      </c>
      <c r="G38">
        <f t="shared" si="1"/>
        <v>205.76400000000001</v>
      </c>
      <c r="H38">
        <v>8</v>
      </c>
      <c r="J38" s="1">
        <f>'Mileage And WERA versions'!Y38</f>
        <v>40.5764</v>
      </c>
      <c r="K38">
        <v>8</v>
      </c>
      <c r="L38" s="1">
        <f>'Raw mileage plus VRRA points'!W41</f>
        <v>225.76399999999998</v>
      </c>
      <c r="M38">
        <v>8</v>
      </c>
    </row>
    <row r="39" spans="1:13" x14ac:dyDescent="0.3">
      <c r="A39">
        <v>287</v>
      </c>
      <c r="E39">
        <v>51.441000000000003</v>
      </c>
      <c r="G39">
        <f t="shared" si="1"/>
        <v>51.441000000000003</v>
      </c>
      <c r="H39">
        <v>9</v>
      </c>
      <c r="J39" s="1">
        <f>'Mileage And WERA versions'!Y44</f>
        <v>15.1441</v>
      </c>
      <c r="K39">
        <v>9</v>
      </c>
      <c r="L39" s="1">
        <f>'Raw mileage plus VRRA points'!W47</f>
        <v>61.440999999999995</v>
      </c>
      <c r="M39">
        <v>9</v>
      </c>
    </row>
    <row r="46" spans="1:13" x14ac:dyDescent="0.3">
      <c r="B46" s="5" t="s">
        <v>76</v>
      </c>
    </row>
    <row r="47" spans="1:13" x14ac:dyDescent="0.3">
      <c r="A47" t="s">
        <v>5</v>
      </c>
      <c r="B47" t="s">
        <v>21</v>
      </c>
      <c r="C47" t="s">
        <v>55</v>
      </c>
      <c r="D47" t="s">
        <v>56</v>
      </c>
      <c r="E47" t="s">
        <v>57</v>
      </c>
      <c r="F47" t="s">
        <v>58</v>
      </c>
      <c r="G47" t="s">
        <v>6</v>
      </c>
      <c r="H47" t="s">
        <v>62</v>
      </c>
      <c r="J47" t="s">
        <v>60</v>
      </c>
      <c r="K47" t="s">
        <v>62</v>
      </c>
      <c r="L47" t="s">
        <v>61</v>
      </c>
      <c r="M47" t="s">
        <v>62</v>
      </c>
    </row>
    <row r="48" spans="1:13" x14ac:dyDescent="0.3">
      <c r="A48">
        <v>58</v>
      </c>
      <c r="B48" t="s">
        <v>52</v>
      </c>
      <c r="C48">
        <f>'Mileage And WERA versions'!AI3</f>
        <v>207.48000000000002</v>
      </c>
      <c r="D48">
        <f>'Mileage And WERA versions'!AI21</f>
        <v>196.95</v>
      </c>
      <c r="E48">
        <v>178.065</v>
      </c>
      <c r="G48">
        <f t="shared" ref="G48:G52" si="2">C48+D48+E48+F48</f>
        <v>582.495</v>
      </c>
      <c r="H48">
        <v>1</v>
      </c>
      <c r="J48" s="1">
        <f>'Mileage And WERA versions'!AL3+'Mileage And WERA versions'!AL21+'Mileage And WERA versions'!AL37</f>
        <v>112.24950000000001</v>
      </c>
      <c r="K48">
        <v>2</v>
      </c>
      <c r="L48" s="1">
        <f>'Raw mileage plus VRRA points'!AI3+'Raw mileage plus VRRA points'!AI24+'Raw mileage plus VRRA points'!AI40</f>
        <v>636.495</v>
      </c>
      <c r="M48">
        <v>1</v>
      </c>
    </row>
    <row r="49" spans="1:13" x14ac:dyDescent="0.3">
      <c r="A49">
        <v>770</v>
      </c>
      <c r="B49" t="s">
        <v>35</v>
      </c>
      <c r="C49">
        <f>'Mileage And WERA versions'!AI4</f>
        <v>195.13000000000002</v>
      </c>
      <c r="D49">
        <f>'Mileage And WERA versions'!AI22</f>
        <v>196.95</v>
      </c>
      <c r="E49">
        <v>0</v>
      </c>
      <c r="G49">
        <f t="shared" si="2"/>
        <v>392.08000000000004</v>
      </c>
      <c r="H49">
        <v>3</v>
      </c>
      <c r="J49" s="1">
        <f>'Mileage And WERA versions'!AL4+'Mileage And WERA versions'!AL22</f>
        <v>71.207999999999998</v>
      </c>
      <c r="K49">
        <v>3</v>
      </c>
      <c r="L49" s="1">
        <f>'Raw mileage plus VRRA points'!AI4+'Raw mileage plus VRRA points'!AI25</f>
        <v>424.08000000000004</v>
      </c>
      <c r="M49">
        <v>3</v>
      </c>
    </row>
    <row r="50" spans="1:13" x14ac:dyDescent="0.3">
      <c r="A50">
        <v>19</v>
      </c>
      <c r="B50" t="s">
        <v>37</v>
      </c>
      <c r="C50">
        <f>'Mileage And WERA versions'!AI5</f>
        <v>180.31</v>
      </c>
      <c r="D50">
        <f>'Mileage And WERA versions'!AI23</f>
        <v>207.04999999999998</v>
      </c>
      <c r="E50">
        <v>182.02199999999999</v>
      </c>
      <c r="G50">
        <f t="shared" si="2"/>
        <v>569.38200000000006</v>
      </c>
      <c r="H50">
        <v>2</v>
      </c>
      <c r="J50" s="1">
        <f>'Mileage And WERA versions'!AL5+'Mileage And WERA versions'!AL23+'Mileage And WERA versions'!AL39</f>
        <v>111.93819999999999</v>
      </c>
      <c r="K50">
        <v>1</v>
      </c>
      <c r="L50" s="1">
        <f>'Raw mileage plus VRRA points'!AI5+'Raw mileage plus VRRA points'!AI26+'Raw mileage plus VRRA points'!AI42</f>
        <v>624.38200000000006</v>
      </c>
      <c r="M50">
        <v>2</v>
      </c>
    </row>
    <row r="51" spans="1:13" x14ac:dyDescent="0.3">
      <c r="A51">
        <v>137</v>
      </c>
      <c r="B51" t="s">
        <v>44</v>
      </c>
      <c r="C51">
        <f>'Mileage And WERA versions'!AI6</f>
        <v>177.84</v>
      </c>
      <c r="D51">
        <f>'Mileage And WERA versions'!AI24</f>
        <v>186.85</v>
      </c>
      <c r="E51">
        <v>0</v>
      </c>
      <c r="G51">
        <f t="shared" si="2"/>
        <v>364.69</v>
      </c>
      <c r="H51">
        <v>4</v>
      </c>
      <c r="J51" s="1">
        <f>'Mileage And WERA versions'!AL6+'Mileage And WERA versions'!AL24</f>
        <v>62.468999999999994</v>
      </c>
      <c r="K51">
        <v>4</v>
      </c>
      <c r="L51" s="1">
        <f>'Raw mileage plus VRRA points'!AI6+'Raw mileage plus VRRA points'!AI27</f>
        <v>390.69</v>
      </c>
      <c r="M51">
        <v>4</v>
      </c>
    </row>
    <row r="52" spans="1:13" x14ac:dyDescent="0.3">
      <c r="A52">
        <v>815</v>
      </c>
      <c r="B52" t="s">
        <v>73</v>
      </c>
      <c r="C52">
        <v>0</v>
      </c>
      <c r="D52">
        <v>0</v>
      </c>
      <c r="E52">
        <v>134.53800000000001</v>
      </c>
      <c r="G52">
        <f t="shared" si="2"/>
        <v>134.53800000000001</v>
      </c>
      <c r="H52">
        <v>5</v>
      </c>
      <c r="J52" s="1">
        <f>'Mileage And WERA versions'!AL38</f>
        <v>28.453799999999998</v>
      </c>
      <c r="K52">
        <v>5</v>
      </c>
      <c r="L52" s="1">
        <f>'Raw mileage plus VRRA points'!AI41</f>
        <v>149.53799999999998</v>
      </c>
      <c r="M52">
        <v>5</v>
      </c>
    </row>
    <row r="59" spans="1:13" x14ac:dyDescent="0.3">
      <c r="A59" t="s">
        <v>19</v>
      </c>
      <c r="B59" t="s">
        <v>21</v>
      </c>
      <c r="C59" t="s">
        <v>55</v>
      </c>
      <c r="D59" t="s">
        <v>56</v>
      </c>
      <c r="E59" t="s">
        <v>57</v>
      </c>
      <c r="F59" t="s">
        <v>58</v>
      </c>
      <c r="G59" t="s">
        <v>6</v>
      </c>
      <c r="J59" t="s">
        <v>60</v>
      </c>
      <c r="K59" t="s">
        <v>62</v>
      </c>
      <c r="L59" t="s">
        <v>61</v>
      </c>
      <c r="M59" t="s">
        <v>62</v>
      </c>
    </row>
    <row r="60" spans="1:13" x14ac:dyDescent="0.3">
      <c r="A60">
        <v>606</v>
      </c>
      <c r="B60" t="s">
        <v>39</v>
      </c>
      <c r="C60">
        <f>'Mileage And WERA versions'!AV3</f>
        <v>160.55000000000001</v>
      </c>
      <c r="D60">
        <v>0</v>
      </c>
      <c r="G60">
        <f t="shared" ref="G60" si="3">C60+D60+E60+F60</f>
        <v>160.55000000000001</v>
      </c>
      <c r="H60">
        <v>1</v>
      </c>
      <c r="J60">
        <v>36</v>
      </c>
      <c r="K60">
        <v>1</v>
      </c>
      <c r="L60">
        <v>181</v>
      </c>
      <c r="M6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 And WERA versions</vt:lpstr>
      <vt:lpstr>Raw mileage plus VRRA points</vt:lpstr>
      <vt:lpstr>Season 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Crosby</dc:creator>
  <cp:lastModifiedBy>Wayne Crosby</cp:lastModifiedBy>
  <dcterms:created xsi:type="dcterms:W3CDTF">2017-06-04T01:14:29Z</dcterms:created>
  <dcterms:modified xsi:type="dcterms:W3CDTF">2017-08-16T15:57:44Z</dcterms:modified>
</cp:coreProperties>
</file>