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yne\Desktop\"/>
    </mc:Choice>
  </mc:AlternateContent>
  <bookViews>
    <workbookView xWindow="0" yWindow="0" windowWidth="19200" windowHeight="7212" activeTab="2"/>
  </bookViews>
  <sheets>
    <sheet name="Mileage And WERA versions" sheetId="1" r:id="rId1"/>
    <sheet name="Raw mileage plus VRRA points" sheetId="2" r:id="rId2"/>
    <sheet name="Season Total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C49" i="3"/>
  <c r="G40" i="3"/>
  <c r="G39" i="3"/>
  <c r="G38" i="3"/>
  <c r="G37" i="3"/>
  <c r="D40" i="3"/>
  <c r="D39" i="3"/>
  <c r="D38" i="3"/>
  <c r="D37" i="3"/>
  <c r="C40" i="3"/>
  <c r="C39" i="3"/>
  <c r="C38" i="3"/>
  <c r="C37" i="3"/>
  <c r="G25" i="3"/>
  <c r="G26" i="3"/>
  <c r="G27" i="3"/>
  <c r="G28" i="3"/>
  <c r="G29" i="3"/>
  <c r="G30" i="3"/>
  <c r="G24" i="3"/>
  <c r="D30" i="3"/>
  <c r="D29" i="3"/>
  <c r="D28" i="3"/>
  <c r="D27" i="3"/>
  <c r="D26" i="3"/>
  <c r="C30" i="3"/>
  <c r="C29" i="3"/>
  <c r="C28" i="3"/>
  <c r="C27" i="3"/>
  <c r="C26" i="3"/>
  <c r="C25" i="3"/>
  <c r="C24" i="3"/>
  <c r="D13" i="3" l="1"/>
  <c r="G13" i="3" s="1"/>
  <c r="D10" i="3"/>
  <c r="G10" i="3" s="1"/>
  <c r="D9" i="3"/>
  <c r="G9" i="3" s="1"/>
  <c r="D7" i="3"/>
  <c r="G7" i="3" s="1"/>
  <c r="D8" i="3"/>
  <c r="G8" i="3" s="1"/>
  <c r="D6" i="3"/>
  <c r="G6" i="3" s="1"/>
  <c r="D5" i="3"/>
  <c r="G5" i="3" s="1"/>
  <c r="D4" i="3"/>
  <c r="G4" i="3" s="1"/>
  <c r="D3" i="3"/>
  <c r="G3" i="3" s="1"/>
  <c r="D2" i="3"/>
  <c r="G2" i="3" s="1"/>
  <c r="G14" i="3"/>
  <c r="D14" i="3"/>
  <c r="G11" i="3"/>
  <c r="G12" i="3"/>
  <c r="C13" i="3"/>
  <c r="C12" i="3"/>
  <c r="C11" i="3"/>
  <c r="C10" i="3"/>
  <c r="C9" i="3"/>
  <c r="C8" i="3"/>
  <c r="C7" i="3"/>
  <c r="C6" i="3"/>
  <c r="C5" i="3"/>
  <c r="C4" i="3"/>
  <c r="C3" i="3"/>
  <c r="C2" i="3"/>
  <c r="AL24" i="1" l="1"/>
  <c r="AL23" i="1"/>
  <c r="AL22" i="1"/>
  <c r="AL21" i="1"/>
  <c r="AJ24" i="1"/>
  <c r="AJ23" i="1"/>
  <c r="AJ22" i="1"/>
  <c r="AJ21" i="1"/>
  <c r="K25" i="2"/>
  <c r="K26" i="2"/>
  <c r="K27" i="2"/>
  <c r="K28" i="2"/>
  <c r="K29" i="2"/>
  <c r="K30" i="2"/>
  <c r="K31" i="2"/>
  <c r="K32" i="2"/>
  <c r="G31" i="1"/>
  <c r="I31" i="1" s="1"/>
  <c r="J31" i="1" s="1"/>
  <c r="L31" i="1" s="1"/>
  <c r="G30" i="1"/>
  <c r="I30" i="1" s="1"/>
  <c r="J30" i="1" s="1"/>
  <c r="L30" i="1" s="1"/>
  <c r="G29" i="1"/>
  <c r="I29" i="1" s="1"/>
  <c r="J29" i="1" s="1"/>
  <c r="L29" i="1" s="1"/>
  <c r="G28" i="1"/>
  <c r="I28" i="1" s="1"/>
  <c r="J28" i="1" s="1"/>
  <c r="L28" i="1" s="1"/>
  <c r="G27" i="1"/>
  <c r="I27" i="1" s="1"/>
  <c r="J27" i="1" s="1"/>
  <c r="L27" i="1" s="1"/>
  <c r="G26" i="1"/>
  <c r="I26" i="1" s="1"/>
  <c r="J26" i="1" s="1"/>
  <c r="L26" i="1" s="1"/>
  <c r="T25" i="1"/>
  <c r="V25" i="1" s="1"/>
  <c r="G25" i="1"/>
  <c r="I25" i="1" s="1"/>
  <c r="J25" i="1" s="1"/>
  <c r="L25" i="1" s="1"/>
  <c r="AG24" i="1"/>
  <c r="AI24" i="1" s="1"/>
  <c r="T24" i="1"/>
  <c r="V24" i="1" s="1"/>
  <c r="W24" i="1" s="1"/>
  <c r="Y24" i="1" s="1"/>
  <c r="G24" i="1"/>
  <c r="I24" i="1" s="1"/>
  <c r="J24" i="1" s="1"/>
  <c r="L24" i="1" s="1"/>
  <c r="AG23" i="1"/>
  <c r="AI23" i="1" s="1"/>
  <c r="T23" i="1"/>
  <c r="V23" i="1" s="1"/>
  <c r="W23" i="1" s="1"/>
  <c r="Y23" i="1" s="1"/>
  <c r="G23" i="1"/>
  <c r="I23" i="1" s="1"/>
  <c r="J23" i="1" s="1"/>
  <c r="L23" i="1" s="1"/>
  <c r="AG22" i="1"/>
  <c r="AI22" i="1" s="1"/>
  <c r="T22" i="1"/>
  <c r="V22" i="1" s="1"/>
  <c r="G22" i="1"/>
  <c r="I22" i="1" s="1"/>
  <c r="J22" i="1" s="1"/>
  <c r="L22" i="1" s="1"/>
  <c r="AG21" i="1"/>
  <c r="AI21" i="1" s="1"/>
  <c r="T21" i="1"/>
  <c r="V21" i="1" s="1"/>
  <c r="G21" i="1"/>
  <c r="I21" i="1" s="1"/>
  <c r="J21" i="1" s="1"/>
  <c r="L21" i="1" s="1"/>
  <c r="G34" i="2"/>
  <c r="I34" i="2" s="1"/>
  <c r="K34" i="2" s="1"/>
  <c r="W21" i="1" l="1"/>
  <c r="Y21" i="1" s="1"/>
  <c r="W25" i="1"/>
  <c r="Y25" i="1" s="1"/>
  <c r="W22" i="1"/>
  <c r="Y22" i="1" s="1"/>
  <c r="G33" i="2"/>
  <c r="G32" i="2"/>
  <c r="G31" i="2"/>
  <c r="S28" i="2"/>
  <c r="G30" i="2"/>
  <c r="S27" i="2"/>
  <c r="G29" i="2"/>
  <c r="S26" i="2"/>
  <c r="G28" i="2"/>
  <c r="AE27" i="2"/>
  <c r="S25" i="2"/>
  <c r="G27" i="2"/>
  <c r="AE26" i="2"/>
  <c r="S24" i="2"/>
  <c r="G26" i="2"/>
  <c r="AE25" i="2"/>
  <c r="G25" i="2"/>
  <c r="AE24" i="2"/>
  <c r="G24" i="2"/>
  <c r="U25" i="2" l="1"/>
  <c r="W25" i="2" s="1"/>
  <c r="AG27" i="2"/>
  <c r="AI27" i="2" s="1"/>
  <c r="AG25" i="2"/>
  <c r="AI25" i="2" s="1"/>
  <c r="U26" i="2"/>
  <c r="W26" i="2" s="1"/>
  <c r="U28" i="2"/>
  <c r="W28" i="2" s="1"/>
  <c r="U24" i="2"/>
  <c r="W24" i="2" s="1"/>
  <c r="U27" i="2"/>
  <c r="W27" i="2" s="1"/>
  <c r="AG26" i="2"/>
  <c r="AI26" i="2" s="1"/>
  <c r="AG24" i="2"/>
  <c r="AI24" i="2" s="1"/>
  <c r="I28" i="2"/>
  <c r="I31" i="2"/>
  <c r="I24" i="2"/>
  <c r="K24" i="2" s="1"/>
  <c r="I27" i="2"/>
  <c r="I30" i="2"/>
  <c r="I32" i="2"/>
  <c r="I25" i="2"/>
  <c r="I26" i="2"/>
  <c r="I29" i="2"/>
  <c r="I33" i="2"/>
  <c r="K33" i="2" s="1"/>
  <c r="G3" i="2"/>
  <c r="I3" i="2" s="1"/>
  <c r="K3" i="2" s="1"/>
  <c r="S3" i="2"/>
  <c r="U3" i="2" s="1"/>
  <c r="W3" i="2" s="1"/>
  <c r="AE3" i="2"/>
  <c r="AG3" i="2" s="1"/>
  <c r="AI3" i="2" s="1"/>
  <c r="AQ3" i="2"/>
  <c r="AS3" i="2" s="1"/>
  <c r="AU3" i="2" s="1"/>
  <c r="G4" i="2"/>
  <c r="I4" i="2" s="1"/>
  <c r="K4" i="2" s="1"/>
  <c r="S4" i="2"/>
  <c r="U4" i="2" s="1"/>
  <c r="W4" i="2" s="1"/>
  <c r="AE4" i="2"/>
  <c r="AG4" i="2" s="1"/>
  <c r="AI4" i="2" s="1"/>
  <c r="G5" i="2"/>
  <c r="I5" i="2" s="1"/>
  <c r="K5" i="2" s="1"/>
  <c r="S5" i="2"/>
  <c r="U5" i="2" s="1"/>
  <c r="W5" i="2" s="1"/>
  <c r="AE5" i="2"/>
  <c r="AG5" i="2" s="1"/>
  <c r="AI5" i="2" s="1"/>
  <c r="G6" i="2"/>
  <c r="I6" i="2" s="1"/>
  <c r="K6" i="2" s="1"/>
  <c r="S6" i="2"/>
  <c r="U6" i="2" s="1"/>
  <c r="W6" i="2" s="1"/>
  <c r="AE6" i="2"/>
  <c r="AG6" i="2" s="1"/>
  <c r="AI6" i="2" s="1"/>
  <c r="G7" i="2"/>
  <c r="I7" i="2" s="1"/>
  <c r="K7" i="2" s="1"/>
  <c r="S7" i="2"/>
  <c r="U7" i="2" s="1"/>
  <c r="W7" i="2" s="1"/>
  <c r="G8" i="2"/>
  <c r="I8" i="2" s="1"/>
  <c r="K8" i="2" s="1"/>
  <c r="S8" i="2"/>
  <c r="U8" i="2" s="1"/>
  <c r="W8" i="2" s="1"/>
  <c r="G9" i="2"/>
  <c r="I9" i="2" s="1"/>
  <c r="K9" i="2" s="1"/>
  <c r="S9" i="2"/>
  <c r="U9" i="2" s="1"/>
  <c r="W9" i="2" s="1"/>
  <c r="G10" i="2"/>
  <c r="I10" i="2" s="1"/>
  <c r="K10" i="2" s="1"/>
  <c r="G11" i="2"/>
  <c r="I11" i="2" s="1"/>
  <c r="K11" i="2" s="1"/>
  <c r="G12" i="2"/>
  <c r="I12" i="2" s="1"/>
  <c r="K12" i="2" s="1"/>
  <c r="G13" i="2"/>
  <c r="I13" i="2" s="1"/>
  <c r="K13" i="2" s="1"/>
  <c r="G14" i="2"/>
  <c r="I14" i="2" s="1"/>
  <c r="K14" i="2" s="1"/>
  <c r="G4" i="1" l="1"/>
  <c r="G5" i="1"/>
  <c r="G6" i="1"/>
  <c r="G7" i="1"/>
  <c r="G8" i="1"/>
  <c r="G9" i="1"/>
  <c r="G10" i="1"/>
  <c r="G11" i="1"/>
  <c r="G12" i="1"/>
  <c r="G13" i="1"/>
  <c r="G14" i="1"/>
  <c r="G3" i="1"/>
  <c r="AT3" i="1" l="1"/>
  <c r="AV3" i="1" s="1"/>
  <c r="AW3" i="1" s="1"/>
  <c r="AY3" i="1" s="1"/>
  <c r="I4" i="1"/>
  <c r="J4" i="1" s="1"/>
  <c r="L4" i="1" s="1"/>
  <c r="I8" i="1"/>
  <c r="J8" i="1" s="1"/>
  <c r="L8" i="1" s="1"/>
  <c r="I12" i="1"/>
  <c r="J12" i="1" s="1"/>
  <c r="L12" i="1" s="1"/>
  <c r="AG4" i="1"/>
  <c r="AI4" i="1" s="1"/>
  <c r="AJ4" i="1" s="1"/>
  <c r="AL4" i="1" s="1"/>
  <c r="AG5" i="1"/>
  <c r="AI5" i="1" s="1"/>
  <c r="AJ5" i="1" s="1"/>
  <c r="AL5" i="1" s="1"/>
  <c r="AG6" i="1"/>
  <c r="AI6" i="1" s="1"/>
  <c r="AJ6" i="1" s="1"/>
  <c r="AL6" i="1" s="1"/>
  <c r="AG3" i="1"/>
  <c r="AI3" i="1" s="1"/>
  <c r="AJ3" i="1" s="1"/>
  <c r="AL3" i="1" s="1"/>
  <c r="T4" i="1"/>
  <c r="V4" i="1" s="1"/>
  <c r="W4" i="1" s="1"/>
  <c r="Y4" i="1" s="1"/>
  <c r="T5" i="1"/>
  <c r="V5" i="1" s="1"/>
  <c r="W5" i="1" s="1"/>
  <c r="Y5" i="1" s="1"/>
  <c r="T6" i="1"/>
  <c r="V6" i="1" s="1"/>
  <c r="W6" i="1" s="1"/>
  <c r="Y6" i="1" s="1"/>
  <c r="T7" i="1"/>
  <c r="V7" i="1" s="1"/>
  <c r="W7" i="1" s="1"/>
  <c r="Y7" i="1" s="1"/>
  <c r="T8" i="1"/>
  <c r="V8" i="1" s="1"/>
  <c r="W8" i="1" s="1"/>
  <c r="Y8" i="1" s="1"/>
  <c r="T9" i="1"/>
  <c r="V9" i="1" s="1"/>
  <c r="W9" i="1" s="1"/>
  <c r="Y9" i="1" s="1"/>
  <c r="T3" i="1"/>
  <c r="V3" i="1" s="1"/>
  <c r="W3" i="1" s="1"/>
  <c r="Y3" i="1" s="1"/>
  <c r="I5" i="1"/>
  <c r="J5" i="1" s="1"/>
  <c r="L5" i="1" s="1"/>
  <c r="I6" i="1"/>
  <c r="J6" i="1" s="1"/>
  <c r="L6" i="1" s="1"/>
  <c r="I7" i="1"/>
  <c r="J7" i="1" s="1"/>
  <c r="L7" i="1" s="1"/>
  <c r="I9" i="1"/>
  <c r="J9" i="1" s="1"/>
  <c r="L9" i="1" s="1"/>
  <c r="I10" i="1"/>
  <c r="J10" i="1" s="1"/>
  <c r="L10" i="1" s="1"/>
  <c r="I11" i="1"/>
  <c r="J11" i="1" s="1"/>
  <c r="L11" i="1" s="1"/>
  <c r="I13" i="1"/>
  <c r="J13" i="1" s="1"/>
  <c r="L13" i="1" s="1"/>
  <c r="I14" i="1"/>
  <c r="J14" i="1" s="1"/>
  <c r="L14" i="1" s="1"/>
  <c r="I3" i="1"/>
  <c r="J3" i="1" s="1"/>
  <c r="L3" i="1" s="1"/>
</calcChain>
</file>

<file path=xl/comments1.xml><?xml version="1.0" encoding="utf-8"?>
<comments xmlns="http://schemas.openxmlformats.org/spreadsheetml/2006/main">
  <authors>
    <author>Wayne Crosby</author>
  </authors>
  <commentList>
    <comment ref="S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seated on bike while fueling
</t>
        </r>
      </text>
    </comment>
    <comment ref="AF21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over sized fuel can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</commentList>
</comments>
</file>

<file path=xl/comments2.xml><?xml version="1.0" encoding="utf-8"?>
<comments xmlns="http://schemas.openxmlformats.org/spreadsheetml/2006/main">
  <authors>
    <author>Wayne Crosby</author>
  </authors>
  <commentList>
    <comment ref="R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seated on bike while fueling
</t>
        </r>
      </text>
    </comment>
    <comment ref="AD2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over sized fuel can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oit lane</t>
        </r>
      </text>
    </comment>
  </commentList>
</comments>
</file>

<file path=xl/sharedStrings.xml><?xml version="1.0" encoding="utf-8"?>
<sst xmlns="http://schemas.openxmlformats.org/spreadsheetml/2006/main" count="407" uniqueCount="62">
  <si>
    <t>middleweight</t>
  </si>
  <si>
    <t>bike class</t>
  </si>
  <si>
    <t xml:space="preserve">laps </t>
  </si>
  <si>
    <t>handicap</t>
  </si>
  <si>
    <t xml:space="preserve">heavyweight </t>
  </si>
  <si>
    <t>lightweight</t>
  </si>
  <si>
    <t>total</t>
  </si>
  <si>
    <t>p4f2</t>
  </si>
  <si>
    <t>p3m</t>
  </si>
  <si>
    <t>final position</t>
  </si>
  <si>
    <t>p4f1</t>
  </si>
  <si>
    <t>P3H</t>
  </si>
  <si>
    <t>penalty</t>
  </si>
  <si>
    <t>MGP</t>
  </si>
  <si>
    <t>p3h</t>
  </si>
  <si>
    <t>p3l</t>
  </si>
  <si>
    <t>P3L</t>
  </si>
  <si>
    <t>round 1 Shannonvile Pro track</t>
  </si>
  <si>
    <t>mileage</t>
  </si>
  <si>
    <t>pre 72</t>
  </si>
  <si>
    <t>pre72</t>
  </si>
  <si>
    <t>Team Name</t>
  </si>
  <si>
    <t>MBP Ducati</t>
  </si>
  <si>
    <t>Ludicrous Speed</t>
  </si>
  <si>
    <t>Spank Racing</t>
  </si>
  <si>
    <t>Half Fast Racing</t>
  </si>
  <si>
    <t>Junk Yard Dogs</t>
  </si>
  <si>
    <t>Real McCoy Racing</t>
  </si>
  <si>
    <t>Spare Change</t>
  </si>
  <si>
    <t>Joe Bar Team</t>
  </si>
  <si>
    <t>Big in Japan</t>
  </si>
  <si>
    <t>50 with shades of grey</t>
  </si>
  <si>
    <t>Foleys</t>
  </si>
  <si>
    <t>Slowcocks Racing</t>
  </si>
  <si>
    <t>Team PMR</t>
  </si>
  <si>
    <t>Conestoga Clowns (Team Litle Red)</t>
  </si>
  <si>
    <t>Almost-Ready Racers</t>
  </si>
  <si>
    <t>Mountain High Racing</t>
  </si>
  <si>
    <t>Pretty Boyz</t>
  </si>
  <si>
    <t>Geesixers</t>
  </si>
  <si>
    <t>Mileage Points (WERA)</t>
  </si>
  <si>
    <t>Position Points</t>
  </si>
  <si>
    <t>; 20, 17, 15, 13, 11, 10, 9, 8, 7, 6, 5, 4, 3, 2 and 1</t>
  </si>
  <si>
    <t>Race Total Points</t>
  </si>
  <si>
    <t>Gwillstein Bears</t>
  </si>
  <si>
    <t>mileage (current scoring method)</t>
  </si>
  <si>
    <t>Round 2 Calabogie</t>
  </si>
  <si>
    <t>MBR</t>
  </si>
  <si>
    <t>P4F2</t>
  </si>
  <si>
    <t xml:space="preserve"> </t>
  </si>
  <si>
    <t>position points</t>
  </si>
  <si>
    <t>Race total points</t>
  </si>
  <si>
    <t>Team Mount Pleasant</t>
  </si>
  <si>
    <t>Castrol Classic</t>
  </si>
  <si>
    <t>Middleweight</t>
  </si>
  <si>
    <t>round 1</t>
  </si>
  <si>
    <t>round 2</t>
  </si>
  <si>
    <t>round 3</t>
  </si>
  <si>
    <t>round 4</t>
  </si>
  <si>
    <t>BRS</t>
  </si>
  <si>
    <t>WERA Method</t>
  </si>
  <si>
    <t xml:space="preserve">Mileage + VRRA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</si>
</sst>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1"/>
  <sheetViews>
    <sheetView topLeftCell="AL1" zoomScaleNormal="100" workbookViewId="0">
      <selection activeCell="L8" sqref="L8"/>
    </sheetView>
  </sheetViews>
  <sheetFormatPr defaultRowHeight="14.4" x14ac:dyDescent="0.3"/>
  <cols>
    <col min="1" max="1" width="13.5546875" bestFit="1" customWidth="1"/>
    <col min="2" max="2" width="20.88671875" bestFit="1" customWidth="1"/>
    <col min="3" max="3" width="8.6640625" bestFit="1" customWidth="1"/>
    <col min="4" max="4" width="5" bestFit="1" customWidth="1"/>
    <col min="5" max="5" width="9" bestFit="1" customWidth="1"/>
    <col min="6" max="6" width="14.33203125" customWidth="1"/>
    <col min="7" max="7" width="5.109375" bestFit="1" customWidth="1"/>
    <col min="8" max="8" width="12.6640625" bestFit="1" customWidth="1"/>
    <col min="9" max="9" width="28.21875" bestFit="1" customWidth="1"/>
    <col min="10" max="10" width="19.6640625" bestFit="1" customWidth="1"/>
    <col min="11" max="12" width="15.21875" bestFit="1" customWidth="1"/>
    <col min="13" max="13" width="11.5546875" customWidth="1"/>
    <col min="14" max="14" width="12.88671875" bestFit="1" customWidth="1"/>
    <col min="15" max="15" width="13.109375" bestFit="1" customWidth="1"/>
    <col min="16" max="16" width="9.44140625" bestFit="1" customWidth="1"/>
    <col min="17" max="17" width="5" bestFit="1" customWidth="1"/>
    <col min="18" max="18" width="9" bestFit="1" customWidth="1"/>
    <col min="19" max="19" width="7.6640625" bestFit="1" customWidth="1"/>
    <col min="20" max="20" width="5.109375" bestFit="1" customWidth="1"/>
    <col min="21" max="21" width="12.6640625" bestFit="1" customWidth="1"/>
    <col min="22" max="22" width="28.21875" bestFit="1" customWidth="1"/>
    <col min="23" max="23" width="19.6640625" bestFit="1" customWidth="1"/>
    <col min="24" max="24" width="13.109375" bestFit="1" customWidth="1"/>
    <col min="25" max="25" width="15.21875" bestFit="1" customWidth="1"/>
    <col min="27" max="27" width="11.109375" bestFit="1" customWidth="1"/>
    <col min="28" max="28" width="32.6640625" bestFit="1" customWidth="1"/>
    <col min="29" max="29" width="9.44140625" bestFit="1" customWidth="1"/>
    <col min="30" max="30" width="5" bestFit="1" customWidth="1"/>
    <col min="31" max="31" width="9" bestFit="1" customWidth="1"/>
    <col min="32" max="32" width="7.6640625" bestFit="1" customWidth="1"/>
    <col min="33" max="33" width="5.109375" bestFit="1" customWidth="1"/>
    <col min="34" max="34" width="12.6640625" bestFit="1" customWidth="1"/>
    <col min="35" max="35" width="28.21875" bestFit="1" customWidth="1"/>
    <col min="36" max="36" width="19.6640625" bestFit="1" customWidth="1"/>
    <col min="37" max="37" width="13.109375" bestFit="1" customWidth="1"/>
    <col min="38" max="38" width="15.21875" bestFit="1" customWidth="1"/>
    <col min="40" max="40" width="6.44140625" bestFit="1" customWidth="1"/>
    <col min="41" max="41" width="11.5546875" bestFit="1" customWidth="1"/>
    <col min="42" max="42" width="9.44140625" bestFit="1" customWidth="1"/>
    <col min="43" max="43" width="5" bestFit="1" customWidth="1"/>
    <col min="44" max="44" width="9" bestFit="1" customWidth="1"/>
    <col min="45" max="45" width="7.6640625" bestFit="1" customWidth="1"/>
    <col min="46" max="46" width="5.109375" bestFit="1" customWidth="1"/>
    <col min="47" max="47" width="12.6640625" bestFit="1" customWidth="1"/>
    <col min="48" max="48" width="28.21875" bestFit="1" customWidth="1"/>
    <col min="49" max="49" width="19.6640625" bestFit="1" customWidth="1"/>
    <col min="50" max="50" width="13.109375" bestFit="1" customWidth="1"/>
    <col min="51" max="51" width="15.21875" bestFit="1" customWidth="1"/>
  </cols>
  <sheetData>
    <row r="1" spans="1:51" x14ac:dyDescent="0.3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51" x14ac:dyDescent="0.3">
      <c r="A2" t="s">
        <v>0</v>
      </c>
      <c r="B2" t="s">
        <v>21</v>
      </c>
      <c r="C2" t="s">
        <v>1</v>
      </c>
      <c r="D2" t="s">
        <v>2</v>
      </c>
      <c r="E2" t="s">
        <v>3</v>
      </c>
      <c r="F2" t="s">
        <v>12</v>
      </c>
      <c r="G2" t="s">
        <v>6</v>
      </c>
      <c r="H2" t="s">
        <v>9</v>
      </c>
      <c r="I2" s="2" t="s">
        <v>45</v>
      </c>
      <c r="J2" t="s">
        <v>40</v>
      </c>
      <c r="K2" t="s">
        <v>41</v>
      </c>
      <c r="L2" t="s">
        <v>43</v>
      </c>
      <c r="N2" t="s">
        <v>4</v>
      </c>
      <c r="O2" t="s">
        <v>21</v>
      </c>
      <c r="P2" t="s">
        <v>1</v>
      </c>
      <c r="Q2" t="s">
        <v>2</v>
      </c>
      <c r="R2" t="s">
        <v>3</v>
      </c>
      <c r="S2" t="s">
        <v>12</v>
      </c>
      <c r="T2" t="s">
        <v>6</v>
      </c>
      <c r="U2" t="s">
        <v>9</v>
      </c>
      <c r="V2" s="2" t="s">
        <v>45</v>
      </c>
      <c r="W2" t="s">
        <v>40</v>
      </c>
      <c r="X2" t="s">
        <v>41</v>
      </c>
      <c r="Y2" t="s">
        <v>43</v>
      </c>
      <c r="AA2" t="s">
        <v>5</v>
      </c>
      <c r="AB2" t="s">
        <v>21</v>
      </c>
      <c r="AC2" t="s">
        <v>1</v>
      </c>
      <c r="AD2" t="s">
        <v>2</v>
      </c>
      <c r="AE2" t="s">
        <v>3</v>
      </c>
      <c r="AF2" t="s">
        <v>12</v>
      </c>
      <c r="AG2" t="s">
        <v>6</v>
      </c>
      <c r="AH2" t="s">
        <v>9</v>
      </c>
      <c r="AI2" s="2" t="s">
        <v>45</v>
      </c>
      <c r="AJ2" t="s">
        <v>40</v>
      </c>
      <c r="AK2" t="s">
        <v>41</v>
      </c>
      <c r="AL2" t="s">
        <v>43</v>
      </c>
      <c r="AN2" t="s">
        <v>19</v>
      </c>
      <c r="AO2" t="s">
        <v>21</v>
      </c>
      <c r="AP2" t="s">
        <v>1</v>
      </c>
      <c r="AQ2" t="s">
        <v>2</v>
      </c>
      <c r="AR2" t="s">
        <v>3</v>
      </c>
      <c r="AS2" t="s">
        <v>12</v>
      </c>
      <c r="AT2" t="s">
        <v>6</v>
      </c>
      <c r="AU2" t="s">
        <v>9</v>
      </c>
      <c r="AV2" s="2" t="s">
        <v>45</v>
      </c>
      <c r="AW2" t="s">
        <v>40</v>
      </c>
      <c r="AX2" t="s">
        <v>41</v>
      </c>
      <c r="AY2" t="s">
        <v>43</v>
      </c>
    </row>
    <row r="3" spans="1:51" x14ac:dyDescent="0.3">
      <c r="A3">
        <v>868</v>
      </c>
      <c r="B3" t="s">
        <v>29</v>
      </c>
      <c r="C3" t="s">
        <v>7</v>
      </c>
      <c r="D3">
        <v>92</v>
      </c>
      <c r="E3">
        <v>0</v>
      </c>
      <c r="F3">
        <v>0</v>
      </c>
      <c r="G3">
        <f>D3+E3-F3</f>
        <v>92</v>
      </c>
      <c r="H3">
        <v>1</v>
      </c>
      <c r="I3" s="2">
        <f>G3*2.47</f>
        <v>227.24</v>
      </c>
      <c r="J3">
        <f>I3/10</f>
        <v>22.724</v>
      </c>
      <c r="K3">
        <v>20</v>
      </c>
      <c r="L3" s="1">
        <f>J3+K3</f>
        <v>42.724000000000004</v>
      </c>
      <c r="N3">
        <v>241</v>
      </c>
      <c r="P3" t="s">
        <v>10</v>
      </c>
      <c r="Q3">
        <v>89</v>
      </c>
      <c r="R3">
        <v>0</v>
      </c>
      <c r="S3">
        <v>0</v>
      </c>
      <c r="T3">
        <f>Q3+R3-S3</f>
        <v>89</v>
      </c>
      <c r="U3">
        <v>2</v>
      </c>
      <c r="V3" s="2">
        <f>T3*2.47</f>
        <v>219.83</v>
      </c>
      <c r="W3">
        <f>V3/10</f>
        <v>21.983000000000001</v>
      </c>
      <c r="X3">
        <v>17</v>
      </c>
      <c r="Y3" s="1">
        <f>W3+X3</f>
        <v>38.983000000000004</v>
      </c>
      <c r="AA3">
        <v>58</v>
      </c>
      <c r="AB3" t="s">
        <v>52</v>
      </c>
      <c r="AC3" t="s">
        <v>15</v>
      </c>
      <c r="AD3">
        <v>84</v>
      </c>
      <c r="AE3">
        <v>0</v>
      </c>
      <c r="AF3">
        <v>0</v>
      </c>
      <c r="AG3">
        <f>AD3+AE3-AF3</f>
        <v>84</v>
      </c>
      <c r="AH3">
        <v>1</v>
      </c>
      <c r="AI3" s="2">
        <f>AG3*2.47</f>
        <v>207.48000000000002</v>
      </c>
      <c r="AJ3">
        <f>AI3/10</f>
        <v>20.748000000000001</v>
      </c>
      <c r="AK3">
        <v>20</v>
      </c>
      <c r="AL3" s="1">
        <f>AJ3+AK3</f>
        <v>40.748000000000005</v>
      </c>
      <c r="AN3">
        <v>606</v>
      </c>
      <c r="AO3" t="s">
        <v>39</v>
      </c>
      <c r="AP3" t="s">
        <v>20</v>
      </c>
      <c r="AQ3">
        <v>65</v>
      </c>
      <c r="AR3">
        <v>0</v>
      </c>
      <c r="AS3">
        <v>0</v>
      </c>
      <c r="AT3">
        <f>AQ3+AR3-AS3</f>
        <v>65</v>
      </c>
      <c r="AU3">
        <v>1</v>
      </c>
      <c r="AV3" s="2">
        <f>AT3*2.47</f>
        <v>160.55000000000001</v>
      </c>
      <c r="AW3">
        <f>AV3/10</f>
        <v>16.055</v>
      </c>
      <c r="AX3">
        <v>20</v>
      </c>
      <c r="AY3" s="1">
        <f>AW3+AX3</f>
        <v>36.055</v>
      </c>
    </row>
    <row r="4" spans="1:51" x14ac:dyDescent="0.3">
      <c r="A4">
        <v>711</v>
      </c>
      <c r="B4" t="s">
        <v>22</v>
      </c>
      <c r="C4" t="s">
        <v>7</v>
      </c>
      <c r="D4">
        <v>92</v>
      </c>
      <c r="E4">
        <v>0</v>
      </c>
      <c r="F4">
        <v>0</v>
      </c>
      <c r="G4">
        <f t="shared" ref="G4:G14" si="0">D4+E4-F4</f>
        <v>92</v>
      </c>
      <c r="H4">
        <v>2</v>
      </c>
      <c r="I4" s="2">
        <f t="shared" ref="I4:I14" si="1">G4*2.47</f>
        <v>227.24</v>
      </c>
      <c r="J4">
        <f t="shared" ref="J4:J14" si="2">I4/10</f>
        <v>22.724</v>
      </c>
      <c r="K4">
        <v>17</v>
      </c>
      <c r="L4" s="1">
        <f t="shared" ref="L4:L14" si="3">J4+K4</f>
        <v>39.724000000000004</v>
      </c>
      <c r="N4">
        <v>850</v>
      </c>
      <c r="O4" t="s">
        <v>32</v>
      </c>
      <c r="P4" t="s">
        <v>11</v>
      </c>
      <c r="Q4">
        <v>87</v>
      </c>
      <c r="R4">
        <v>5</v>
      </c>
      <c r="S4">
        <v>1</v>
      </c>
      <c r="T4">
        <f t="shared" ref="T4:T9" si="4">Q4+R4-S4</f>
        <v>91</v>
      </c>
      <c r="U4">
        <v>1</v>
      </c>
      <c r="V4" s="2">
        <f t="shared" ref="V4:V9" si="5">T4*2.47</f>
        <v>224.77</v>
      </c>
      <c r="W4">
        <f t="shared" ref="W4:W9" si="6">V4/10</f>
        <v>22.477</v>
      </c>
      <c r="X4">
        <v>20</v>
      </c>
      <c r="Y4" s="1">
        <f t="shared" ref="Y4:Y9" si="7">W4+X4</f>
        <v>42.477000000000004</v>
      </c>
      <c r="AA4">
        <v>770</v>
      </c>
      <c r="AB4" t="s">
        <v>35</v>
      </c>
      <c r="AC4" t="s">
        <v>15</v>
      </c>
      <c r="AD4">
        <v>79</v>
      </c>
      <c r="AE4">
        <v>0</v>
      </c>
      <c r="AF4">
        <v>0</v>
      </c>
      <c r="AG4">
        <f t="shared" ref="AG4:AG6" si="8">AD4+AE4-AF4</f>
        <v>79</v>
      </c>
      <c r="AH4">
        <v>2</v>
      </c>
      <c r="AI4" s="2">
        <f t="shared" ref="AI4:AI6" si="9">AG4*2.47</f>
        <v>195.13000000000002</v>
      </c>
      <c r="AJ4">
        <f t="shared" ref="AJ4:AJ6" si="10">AI4/10</f>
        <v>19.513000000000002</v>
      </c>
      <c r="AK4">
        <v>17</v>
      </c>
      <c r="AL4" s="1">
        <f t="shared" ref="AL4:AL6" si="11">AJ4+AK4</f>
        <v>36.513000000000005</v>
      </c>
      <c r="AY4" s="1"/>
    </row>
    <row r="5" spans="1:51" x14ac:dyDescent="0.3">
      <c r="A5">
        <v>252</v>
      </c>
      <c r="B5" t="s">
        <v>23</v>
      </c>
      <c r="C5" t="s">
        <v>7</v>
      </c>
      <c r="D5">
        <v>92</v>
      </c>
      <c r="E5">
        <v>0</v>
      </c>
      <c r="F5">
        <v>0</v>
      </c>
      <c r="G5">
        <f t="shared" si="0"/>
        <v>92</v>
      </c>
      <c r="H5">
        <v>3</v>
      </c>
      <c r="I5" s="2">
        <f t="shared" si="1"/>
        <v>227.24</v>
      </c>
      <c r="J5">
        <f t="shared" si="2"/>
        <v>22.724</v>
      </c>
      <c r="K5">
        <v>15</v>
      </c>
      <c r="L5" s="1">
        <f t="shared" si="3"/>
        <v>37.724000000000004</v>
      </c>
      <c r="N5">
        <v>134</v>
      </c>
      <c r="O5" t="s">
        <v>38</v>
      </c>
      <c r="P5" t="s">
        <v>10</v>
      </c>
      <c r="Q5">
        <v>86</v>
      </c>
      <c r="R5">
        <v>0</v>
      </c>
      <c r="S5">
        <v>0</v>
      </c>
      <c r="T5">
        <f t="shared" si="4"/>
        <v>86</v>
      </c>
      <c r="U5">
        <v>3</v>
      </c>
      <c r="V5" s="2">
        <f t="shared" si="5"/>
        <v>212.42000000000002</v>
      </c>
      <c r="W5">
        <f t="shared" si="6"/>
        <v>21.242000000000001</v>
      </c>
      <c r="X5">
        <v>15</v>
      </c>
      <c r="Y5" s="1">
        <f t="shared" si="7"/>
        <v>36.242000000000004</v>
      </c>
      <c r="AA5">
        <v>19</v>
      </c>
      <c r="AB5" t="s">
        <v>37</v>
      </c>
      <c r="AC5" t="s">
        <v>16</v>
      </c>
      <c r="AD5">
        <v>73</v>
      </c>
      <c r="AE5">
        <v>0</v>
      </c>
      <c r="AF5">
        <v>0</v>
      </c>
      <c r="AG5">
        <f t="shared" si="8"/>
        <v>73</v>
      </c>
      <c r="AH5">
        <v>3</v>
      </c>
      <c r="AI5" s="2">
        <f t="shared" si="9"/>
        <v>180.31</v>
      </c>
      <c r="AJ5">
        <f t="shared" si="10"/>
        <v>18.030999999999999</v>
      </c>
      <c r="AK5">
        <v>15</v>
      </c>
      <c r="AL5" s="1">
        <f t="shared" si="11"/>
        <v>33.030999999999999</v>
      </c>
      <c r="AY5" s="1"/>
    </row>
    <row r="6" spans="1:51" x14ac:dyDescent="0.3">
      <c r="A6">
        <v>580</v>
      </c>
      <c r="B6" t="s">
        <v>30</v>
      </c>
      <c r="C6" t="s">
        <v>7</v>
      </c>
      <c r="D6">
        <v>90</v>
      </c>
      <c r="E6">
        <v>0</v>
      </c>
      <c r="F6">
        <v>0</v>
      </c>
      <c r="G6">
        <f t="shared" si="0"/>
        <v>90</v>
      </c>
      <c r="H6">
        <v>4</v>
      </c>
      <c r="I6" s="2">
        <f t="shared" si="1"/>
        <v>222.3</v>
      </c>
      <c r="J6">
        <f t="shared" si="2"/>
        <v>22.23</v>
      </c>
      <c r="K6">
        <v>13</v>
      </c>
      <c r="L6" s="1">
        <f t="shared" si="3"/>
        <v>35.230000000000004</v>
      </c>
      <c r="N6">
        <v>990</v>
      </c>
      <c r="P6" t="s">
        <v>10</v>
      </c>
      <c r="Q6">
        <v>83</v>
      </c>
      <c r="R6">
        <v>0</v>
      </c>
      <c r="S6">
        <v>0</v>
      </c>
      <c r="T6">
        <f t="shared" si="4"/>
        <v>83</v>
      </c>
      <c r="U6">
        <v>4</v>
      </c>
      <c r="V6" s="2">
        <f t="shared" si="5"/>
        <v>205.01000000000002</v>
      </c>
      <c r="W6">
        <f t="shared" si="6"/>
        <v>20.501000000000001</v>
      </c>
      <c r="X6">
        <v>13</v>
      </c>
      <c r="Y6" s="1">
        <f t="shared" si="7"/>
        <v>33.501000000000005</v>
      </c>
      <c r="AA6">
        <v>137</v>
      </c>
      <c r="AB6" t="s">
        <v>44</v>
      </c>
      <c r="AC6" t="s">
        <v>15</v>
      </c>
      <c r="AD6">
        <v>72</v>
      </c>
      <c r="AE6">
        <v>0</v>
      </c>
      <c r="AF6">
        <v>0</v>
      </c>
      <c r="AG6">
        <f t="shared" si="8"/>
        <v>72</v>
      </c>
      <c r="AH6">
        <v>4</v>
      </c>
      <c r="AI6" s="2">
        <f t="shared" si="9"/>
        <v>177.84</v>
      </c>
      <c r="AJ6">
        <f t="shared" si="10"/>
        <v>17.783999999999999</v>
      </c>
      <c r="AK6">
        <v>13</v>
      </c>
      <c r="AL6" s="1">
        <f t="shared" si="11"/>
        <v>30.783999999999999</v>
      </c>
      <c r="AY6" s="1"/>
    </row>
    <row r="7" spans="1:51" x14ac:dyDescent="0.3">
      <c r="A7">
        <v>373</v>
      </c>
      <c r="B7" t="s">
        <v>24</v>
      </c>
      <c r="C7" t="s">
        <v>7</v>
      </c>
      <c r="D7">
        <v>89</v>
      </c>
      <c r="E7">
        <v>0</v>
      </c>
      <c r="F7">
        <v>0</v>
      </c>
      <c r="G7">
        <f t="shared" si="0"/>
        <v>89</v>
      </c>
      <c r="H7">
        <v>5</v>
      </c>
      <c r="I7" s="2">
        <f t="shared" si="1"/>
        <v>219.83</v>
      </c>
      <c r="J7">
        <f t="shared" si="2"/>
        <v>21.983000000000001</v>
      </c>
      <c r="K7">
        <v>11</v>
      </c>
      <c r="L7" s="1">
        <f t="shared" si="3"/>
        <v>32.983000000000004</v>
      </c>
      <c r="N7">
        <v>550</v>
      </c>
      <c r="O7" t="s">
        <v>28</v>
      </c>
      <c r="P7" t="s">
        <v>10</v>
      </c>
      <c r="Q7">
        <v>83</v>
      </c>
      <c r="R7">
        <v>0</v>
      </c>
      <c r="S7">
        <v>0</v>
      </c>
      <c r="T7">
        <f t="shared" si="4"/>
        <v>83</v>
      </c>
      <c r="U7">
        <v>5</v>
      </c>
      <c r="V7" s="2">
        <f t="shared" si="5"/>
        <v>205.01000000000002</v>
      </c>
      <c r="W7">
        <f t="shared" si="6"/>
        <v>20.501000000000001</v>
      </c>
      <c r="X7">
        <v>11</v>
      </c>
      <c r="Y7" s="1">
        <f t="shared" si="7"/>
        <v>31.501000000000001</v>
      </c>
      <c r="AL7" s="1"/>
      <c r="AY7" s="1"/>
    </row>
    <row r="8" spans="1:51" x14ac:dyDescent="0.3">
      <c r="A8">
        <v>401</v>
      </c>
      <c r="B8" t="s">
        <v>25</v>
      </c>
      <c r="C8" t="s">
        <v>7</v>
      </c>
      <c r="D8">
        <v>84</v>
      </c>
      <c r="E8">
        <v>0</v>
      </c>
      <c r="F8">
        <v>0</v>
      </c>
      <c r="G8">
        <f t="shared" si="0"/>
        <v>84</v>
      </c>
      <c r="H8">
        <v>6</v>
      </c>
      <c r="I8" s="2">
        <f t="shared" si="1"/>
        <v>207.48000000000002</v>
      </c>
      <c r="J8">
        <f t="shared" si="2"/>
        <v>20.748000000000001</v>
      </c>
      <c r="K8">
        <v>10</v>
      </c>
      <c r="L8" s="1">
        <f t="shared" si="3"/>
        <v>30.748000000000001</v>
      </c>
      <c r="N8">
        <v>23</v>
      </c>
      <c r="O8" t="s">
        <v>59</v>
      </c>
      <c r="P8" t="s">
        <v>13</v>
      </c>
      <c r="Q8">
        <v>79</v>
      </c>
      <c r="R8">
        <v>0</v>
      </c>
      <c r="S8">
        <v>0</v>
      </c>
      <c r="T8">
        <f t="shared" si="4"/>
        <v>79</v>
      </c>
      <c r="U8">
        <v>6</v>
      </c>
      <c r="V8" s="2">
        <f t="shared" si="5"/>
        <v>195.13000000000002</v>
      </c>
      <c r="W8">
        <f t="shared" si="6"/>
        <v>19.513000000000002</v>
      </c>
      <c r="X8">
        <v>10</v>
      </c>
      <c r="Y8" s="1">
        <f t="shared" si="7"/>
        <v>29.513000000000002</v>
      </c>
      <c r="AL8" s="1"/>
      <c r="AY8" s="1"/>
    </row>
    <row r="9" spans="1:51" x14ac:dyDescent="0.3">
      <c r="A9">
        <v>125</v>
      </c>
      <c r="B9" t="s">
        <v>26</v>
      </c>
      <c r="C9" t="s">
        <v>7</v>
      </c>
      <c r="D9">
        <v>83</v>
      </c>
      <c r="E9">
        <v>0</v>
      </c>
      <c r="F9">
        <v>0</v>
      </c>
      <c r="G9">
        <f t="shared" si="0"/>
        <v>83</v>
      </c>
      <c r="H9">
        <v>7</v>
      </c>
      <c r="I9" s="2">
        <f t="shared" si="1"/>
        <v>205.01000000000002</v>
      </c>
      <c r="J9">
        <f t="shared" si="2"/>
        <v>20.501000000000001</v>
      </c>
      <c r="K9">
        <v>9</v>
      </c>
      <c r="L9" s="1">
        <f t="shared" si="3"/>
        <v>29.501000000000001</v>
      </c>
      <c r="N9">
        <v>848</v>
      </c>
      <c r="O9" t="s">
        <v>53</v>
      </c>
      <c r="P9" t="s">
        <v>14</v>
      </c>
      <c r="Q9">
        <v>73</v>
      </c>
      <c r="R9">
        <v>5</v>
      </c>
      <c r="S9">
        <v>0</v>
      </c>
      <c r="T9">
        <f t="shared" si="4"/>
        <v>78</v>
      </c>
      <c r="U9">
        <v>7</v>
      </c>
      <c r="V9" s="2">
        <f t="shared" si="5"/>
        <v>192.66000000000003</v>
      </c>
      <c r="W9">
        <f t="shared" si="6"/>
        <v>19.266000000000002</v>
      </c>
      <c r="X9">
        <v>9</v>
      </c>
      <c r="Y9" s="1">
        <f t="shared" si="7"/>
        <v>28.266000000000002</v>
      </c>
      <c r="AL9" s="1"/>
      <c r="AY9" s="1"/>
    </row>
    <row r="10" spans="1:51" x14ac:dyDescent="0.3">
      <c r="A10">
        <v>489</v>
      </c>
      <c r="B10" t="s">
        <v>31</v>
      </c>
      <c r="C10" t="s">
        <v>7</v>
      </c>
      <c r="D10">
        <v>79</v>
      </c>
      <c r="E10">
        <v>0</v>
      </c>
      <c r="F10">
        <v>0</v>
      </c>
      <c r="G10">
        <f t="shared" si="0"/>
        <v>79</v>
      </c>
      <c r="H10">
        <v>9</v>
      </c>
      <c r="I10" s="2">
        <f t="shared" si="1"/>
        <v>195.13000000000002</v>
      </c>
      <c r="J10">
        <f t="shared" si="2"/>
        <v>19.513000000000002</v>
      </c>
      <c r="K10">
        <v>7</v>
      </c>
      <c r="L10" s="1">
        <f t="shared" si="3"/>
        <v>26.513000000000002</v>
      </c>
      <c r="Y10" s="1"/>
      <c r="AL10" s="1"/>
      <c r="AY10" s="1"/>
    </row>
    <row r="11" spans="1:51" x14ac:dyDescent="0.3">
      <c r="A11">
        <v>825</v>
      </c>
      <c r="B11" t="s">
        <v>27</v>
      </c>
      <c r="C11" t="s">
        <v>8</v>
      </c>
      <c r="D11">
        <v>77</v>
      </c>
      <c r="E11">
        <v>5</v>
      </c>
      <c r="F11">
        <v>0</v>
      </c>
      <c r="G11">
        <f t="shared" si="0"/>
        <v>82</v>
      </c>
      <c r="H11">
        <v>8</v>
      </c>
      <c r="I11" s="2">
        <f t="shared" si="1"/>
        <v>202.54000000000002</v>
      </c>
      <c r="J11">
        <f t="shared" si="2"/>
        <v>20.254000000000001</v>
      </c>
      <c r="K11">
        <v>8</v>
      </c>
      <c r="L11" s="1">
        <f t="shared" si="3"/>
        <v>28.254000000000001</v>
      </c>
      <c r="Y11" s="1"/>
      <c r="AL11" s="1"/>
      <c r="AY11" s="1"/>
    </row>
    <row r="12" spans="1:51" x14ac:dyDescent="0.3">
      <c r="A12">
        <v>469</v>
      </c>
      <c r="B12" t="s">
        <v>36</v>
      </c>
      <c r="C12" t="s">
        <v>7</v>
      </c>
      <c r="D12">
        <v>76</v>
      </c>
      <c r="E12">
        <v>0</v>
      </c>
      <c r="F12">
        <v>0</v>
      </c>
      <c r="G12">
        <f t="shared" si="0"/>
        <v>76</v>
      </c>
      <c r="H12">
        <v>10</v>
      </c>
      <c r="I12" s="2">
        <f t="shared" si="1"/>
        <v>187.72000000000003</v>
      </c>
      <c r="J12">
        <f t="shared" si="2"/>
        <v>18.772000000000002</v>
      </c>
      <c r="K12">
        <v>6</v>
      </c>
      <c r="L12" s="1">
        <f t="shared" si="3"/>
        <v>24.772000000000002</v>
      </c>
      <c r="Y12" s="1"/>
      <c r="AL12" s="1"/>
      <c r="AY12" s="1"/>
    </row>
    <row r="13" spans="1:51" x14ac:dyDescent="0.3">
      <c r="A13">
        <v>757</v>
      </c>
      <c r="B13" t="s">
        <v>34</v>
      </c>
      <c r="C13" t="s">
        <v>7</v>
      </c>
      <c r="D13">
        <v>75</v>
      </c>
      <c r="E13">
        <v>0</v>
      </c>
      <c r="F13">
        <v>0</v>
      </c>
      <c r="G13">
        <f t="shared" si="0"/>
        <v>75</v>
      </c>
      <c r="H13">
        <v>11</v>
      </c>
      <c r="I13" s="2">
        <f t="shared" si="1"/>
        <v>185.25000000000003</v>
      </c>
      <c r="J13">
        <f t="shared" si="2"/>
        <v>18.525000000000002</v>
      </c>
      <c r="K13">
        <v>5</v>
      </c>
      <c r="L13" s="1">
        <f t="shared" si="3"/>
        <v>23.525000000000002</v>
      </c>
      <c r="Y13" s="1"/>
      <c r="AL13" s="1"/>
      <c r="AY13" s="1"/>
    </row>
    <row r="14" spans="1:51" x14ac:dyDescent="0.3">
      <c r="A14">
        <v>139</v>
      </c>
      <c r="B14" t="s">
        <v>33</v>
      </c>
      <c r="C14" t="s">
        <v>7</v>
      </c>
      <c r="D14">
        <v>70</v>
      </c>
      <c r="E14">
        <v>0</v>
      </c>
      <c r="F14">
        <v>0</v>
      </c>
      <c r="G14">
        <f t="shared" si="0"/>
        <v>70</v>
      </c>
      <c r="H14">
        <v>12</v>
      </c>
      <c r="I14" s="2">
        <f t="shared" si="1"/>
        <v>172.9</v>
      </c>
      <c r="J14">
        <f t="shared" si="2"/>
        <v>17.29</v>
      </c>
      <c r="K14">
        <v>4</v>
      </c>
      <c r="L14" s="1">
        <f t="shared" si="3"/>
        <v>21.29</v>
      </c>
      <c r="Y14" s="1"/>
      <c r="AL14" s="1"/>
      <c r="AY14" s="1"/>
    </row>
    <row r="17" spans="1:49" x14ac:dyDescent="0.3">
      <c r="B17" t="s">
        <v>42</v>
      </c>
    </row>
    <row r="20" spans="1:49" x14ac:dyDescent="0.3">
      <c r="A20" t="s">
        <v>0</v>
      </c>
      <c r="B20" t="s">
        <v>21</v>
      </c>
      <c r="C20" t="s">
        <v>1</v>
      </c>
      <c r="D20" t="s">
        <v>2</v>
      </c>
      <c r="E20" t="s">
        <v>3</v>
      </c>
      <c r="F20" t="s">
        <v>12</v>
      </c>
      <c r="G20" t="s">
        <v>6</v>
      </c>
      <c r="H20" t="s">
        <v>9</v>
      </c>
      <c r="I20" t="s">
        <v>18</v>
      </c>
      <c r="J20" t="s">
        <v>40</v>
      </c>
      <c r="K20" t="s">
        <v>41</v>
      </c>
      <c r="L20" t="s">
        <v>43</v>
      </c>
      <c r="N20" t="s">
        <v>4</v>
      </c>
      <c r="O20" t="s">
        <v>21</v>
      </c>
      <c r="P20" t="s">
        <v>1</v>
      </c>
      <c r="Q20" t="s">
        <v>2</v>
      </c>
      <c r="R20" t="s">
        <v>3</v>
      </c>
      <c r="S20" t="s">
        <v>12</v>
      </c>
      <c r="T20" t="s">
        <v>6</v>
      </c>
      <c r="U20" t="s">
        <v>9</v>
      </c>
      <c r="V20" t="s">
        <v>18</v>
      </c>
      <c r="W20" t="s">
        <v>40</v>
      </c>
      <c r="X20" t="s">
        <v>50</v>
      </c>
      <c r="Y20" t="s">
        <v>43</v>
      </c>
      <c r="AA20" t="s">
        <v>5</v>
      </c>
      <c r="AB20" t="s">
        <v>21</v>
      </c>
      <c r="AC20" t="s">
        <v>1</v>
      </c>
      <c r="AD20" t="s">
        <v>2</v>
      </c>
      <c r="AE20" t="s">
        <v>3</v>
      </c>
      <c r="AF20" t="s">
        <v>12</v>
      </c>
      <c r="AG20" t="s">
        <v>6</v>
      </c>
      <c r="AH20" t="s">
        <v>9</v>
      </c>
      <c r="AI20" t="s">
        <v>18</v>
      </c>
      <c r="AJ20" t="s">
        <v>40</v>
      </c>
      <c r="AK20" t="s">
        <v>50</v>
      </c>
      <c r="AL20" t="s">
        <v>51</v>
      </c>
    </row>
    <row r="21" spans="1:49" x14ac:dyDescent="0.3">
      <c r="A21">
        <v>868</v>
      </c>
      <c r="B21" t="s">
        <v>29</v>
      </c>
      <c r="C21" t="s">
        <v>7</v>
      </c>
      <c r="D21">
        <v>46</v>
      </c>
      <c r="E21">
        <v>0</v>
      </c>
      <c r="F21">
        <v>0</v>
      </c>
      <c r="G21">
        <f>D21+E21-F21</f>
        <v>46</v>
      </c>
      <c r="H21">
        <v>1</v>
      </c>
      <c r="I21" s="4">
        <f>G21*5.05</f>
        <v>232.29999999999998</v>
      </c>
      <c r="J21">
        <f t="shared" ref="J21:J31" si="12">I21/10</f>
        <v>23.229999999999997</v>
      </c>
      <c r="K21" s="1">
        <v>20</v>
      </c>
      <c r="L21" s="1">
        <f t="shared" ref="L21:L31" si="13">J21+K21</f>
        <v>43.23</v>
      </c>
      <c r="N21">
        <v>134</v>
      </c>
      <c r="O21" t="s">
        <v>38</v>
      </c>
      <c r="P21" t="s">
        <v>10</v>
      </c>
      <c r="Q21">
        <v>44</v>
      </c>
      <c r="R21">
        <v>0</v>
      </c>
      <c r="S21">
        <v>0</v>
      </c>
      <c r="T21">
        <f>Q21+R21-S21</f>
        <v>44</v>
      </c>
      <c r="U21">
        <v>1</v>
      </c>
      <c r="V21" s="4">
        <f>T21*5.05</f>
        <v>222.2</v>
      </c>
      <c r="W21">
        <f>V21/10</f>
        <v>22.22</v>
      </c>
      <c r="X21" s="1">
        <v>20</v>
      </c>
      <c r="Y21" s="1">
        <f>W21+X21</f>
        <v>42.22</v>
      </c>
      <c r="AA21">
        <v>58</v>
      </c>
      <c r="AB21" t="s">
        <v>52</v>
      </c>
      <c r="AC21" t="s">
        <v>15</v>
      </c>
      <c r="AD21">
        <v>40</v>
      </c>
      <c r="AE21">
        <v>0</v>
      </c>
      <c r="AF21">
        <v>1</v>
      </c>
      <c r="AG21">
        <f>AD21+AE21-AF21</f>
        <v>39</v>
      </c>
      <c r="AH21">
        <v>2</v>
      </c>
      <c r="AI21" s="4">
        <f>AG21*5.05</f>
        <v>196.95</v>
      </c>
      <c r="AJ21">
        <f>AI21/10</f>
        <v>19.695</v>
      </c>
      <c r="AK21" s="1">
        <v>17</v>
      </c>
      <c r="AL21" s="1">
        <f>AJ21+AK21</f>
        <v>36.695</v>
      </c>
      <c r="AW21" s="1"/>
    </row>
    <row r="22" spans="1:49" x14ac:dyDescent="0.3">
      <c r="A22">
        <v>711</v>
      </c>
      <c r="B22" t="s">
        <v>22</v>
      </c>
      <c r="C22" t="s">
        <v>7</v>
      </c>
      <c r="D22">
        <v>45</v>
      </c>
      <c r="E22">
        <v>0</v>
      </c>
      <c r="F22">
        <v>1</v>
      </c>
      <c r="G22">
        <f t="shared" ref="G22:G31" si="14">D22+E22-F22</f>
        <v>44</v>
      </c>
      <c r="H22">
        <v>5</v>
      </c>
      <c r="I22" s="4">
        <f t="shared" ref="I22:I31" si="15">G22*5.05</f>
        <v>222.2</v>
      </c>
      <c r="J22">
        <f t="shared" si="12"/>
        <v>22.22</v>
      </c>
      <c r="K22" s="1">
        <v>11</v>
      </c>
      <c r="L22" s="1">
        <f t="shared" si="13"/>
        <v>33.22</v>
      </c>
      <c r="N22">
        <v>990</v>
      </c>
      <c r="P22" t="s">
        <v>10</v>
      </c>
      <c r="Q22">
        <v>43</v>
      </c>
      <c r="R22">
        <v>0</v>
      </c>
      <c r="S22">
        <v>0</v>
      </c>
      <c r="T22">
        <f>Q22+R22-S22</f>
        <v>43</v>
      </c>
      <c r="U22">
        <v>2</v>
      </c>
      <c r="V22" s="4">
        <f>T22*5.05</f>
        <v>217.15</v>
      </c>
      <c r="W22">
        <f t="shared" ref="W22:W25" si="16">V22/10</f>
        <v>21.715</v>
      </c>
      <c r="X22" s="1">
        <v>17</v>
      </c>
      <c r="Y22" s="1">
        <f t="shared" ref="Y22:Y25" si="17">W22+X22</f>
        <v>38.715000000000003</v>
      </c>
      <c r="AA22">
        <v>770</v>
      </c>
      <c r="AB22" t="s">
        <v>35</v>
      </c>
      <c r="AC22" t="s">
        <v>15</v>
      </c>
      <c r="AD22">
        <v>39</v>
      </c>
      <c r="AE22">
        <v>0</v>
      </c>
      <c r="AF22">
        <v>0</v>
      </c>
      <c r="AG22">
        <f>AD22+AE22-AF22</f>
        <v>39</v>
      </c>
      <c r="AH22">
        <v>3</v>
      </c>
      <c r="AI22" s="4">
        <f>AG22*5.05</f>
        <v>196.95</v>
      </c>
      <c r="AJ22">
        <f t="shared" ref="AJ22:AJ24" si="18">AI22/10</f>
        <v>19.695</v>
      </c>
      <c r="AK22" s="1">
        <v>15</v>
      </c>
      <c r="AL22" s="1">
        <f t="shared" ref="AL22:AL24" si="19">AJ22+AK22</f>
        <v>34.695</v>
      </c>
      <c r="AW22" s="1"/>
    </row>
    <row r="23" spans="1:49" x14ac:dyDescent="0.3">
      <c r="A23">
        <v>252</v>
      </c>
      <c r="B23" t="s">
        <v>23</v>
      </c>
      <c r="C23" t="s">
        <v>7</v>
      </c>
      <c r="D23">
        <v>46</v>
      </c>
      <c r="E23">
        <v>0</v>
      </c>
      <c r="F23">
        <v>0</v>
      </c>
      <c r="G23">
        <f t="shared" si="14"/>
        <v>46</v>
      </c>
      <c r="H23">
        <v>2</v>
      </c>
      <c r="I23" s="4">
        <f t="shared" si="15"/>
        <v>232.29999999999998</v>
      </c>
      <c r="J23">
        <f t="shared" si="12"/>
        <v>23.229999999999997</v>
      </c>
      <c r="K23" s="1">
        <v>17</v>
      </c>
      <c r="L23" s="1">
        <f t="shared" si="13"/>
        <v>40.229999999999997</v>
      </c>
      <c r="N23">
        <v>550</v>
      </c>
      <c r="O23" t="s">
        <v>28</v>
      </c>
      <c r="P23" t="s">
        <v>10</v>
      </c>
      <c r="Q23">
        <v>25</v>
      </c>
      <c r="R23">
        <v>0</v>
      </c>
      <c r="S23">
        <v>0</v>
      </c>
      <c r="T23">
        <f>Q23+R23-S23</f>
        <v>25</v>
      </c>
      <c r="U23">
        <v>4</v>
      </c>
      <c r="V23" s="4">
        <f>T23*5.05</f>
        <v>126.25</v>
      </c>
      <c r="W23">
        <f t="shared" si="16"/>
        <v>12.625</v>
      </c>
      <c r="X23" s="1">
        <v>13</v>
      </c>
      <c r="Y23" s="1">
        <f t="shared" si="17"/>
        <v>25.625</v>
      </c>
      <c r="AA23">
        <v>19</v>
      </c>
      <c r="AB23" t="s">
        <v>37</v>
      </c>
      <c r="AC23" t="s">
        <v>16</v>
      </c>
      <c r="AD23">
        <v>41</v>
      </c>
      <c r="AE23">
        <v>0</v>
      </c>
      <c r="AF23">
        <v>0</v>
      </c>
      <c r="AG23">
        <f>AD23+AE23-AF23</f>
        <v>41</v>
      </c>
      <c r="AH23">
        <v>1</v>
      </c>
      <c r="AI23" s="4">
        <f>AG23*5.05</f>
        <v>207.04999999999998</v>
      </c>
      <c r="AJ23">
        <f t="shared" si="18"/>
        <v>20.704999999999998</v>
      </c>
      <c r="AK23" s="1">
        <v>20</v>
      </c>
      <c r="AL23" s="1">
        <f t="shared" si="19"/>
        <v>40.704999999999998</v>
      </c>
      <c r="AW23" s="1"/>
    </row>
    <row r="24" spans="1:49" x14ac:dyDescent="0.3">
      <c r="A24">
        <v>580</v>
      </c>
      <c r="B24" t="s">
        <v>30</v>
      </c>
      <c r="C24" t="s">
        <v>7</v>
      </c>
      <c r="D24">
        <v>45</v>
      </c>
      <c r="E24">
        <v>0</v>
      </c>
      <c r="F24">
        <v>1</v>
      </c>
      <c r="G24">
        <f t="shared" si="14"/>
        <v>44</v>
      </c>
      <c r="H24">
        <v>3</v>
      </c>
      <c r="I24" s="4">
        <f t="shared" si="15"/>
        <v>222.2</v>
      </c>
      <c r="J24">
        <f t="shared" si="12"/>
        <v>22.22</v>
      </c>
      <c r="K24" s="1">
        <v>15</v>
      </c>
      <c r="L24" s="1">
        <f t="shared" si="13"/>
        <v>37.22</v>
      </c>
      <c r="N24">
        <v>23</v>
      </c>
      <c r="O24" t="s">
        <v>59</v>
      </c>
      <c r="P24" t="s">
        <v>13</v>
      </c>
      <c r="Q24">
        <v>13</v>
      </c>
      <c r="R24">
        <v>0</v>
      </c>
      <c r="S24">
        <v>0</v>
      </c>
      <c r="T24">
        <f>Q24+R24-S24</f>
        <v>13</v>
      </c>
      <c r="U24">
        <v>5</v>
      </c>
      <c r="V24" s="4">
        <f>T24*5.05</f>
        <v>65.649999999999991</v>
      </c>
      <c r="W24">
        <f t="shared" si="16"/>
        <v>6.5649999999999995</v>
      </c>
      <c r="X24" s="1">
        <v>11</v>
      </c>
      <c r="Y24" s="1">
        <f t="shared" si="17"/>
        <v>17.564999999999998</v>
      </c>
      <c r="AA24">
        <v>137</v>
      </c>
      <c r="AB24" t="s">
        <v>44</v>
      </c>
      <c r="AC24" t="s">
        <v>15</v>
      </c>
      <c r="AD24">
        <v>37</v>
      </c>
      <c r="AE24">
        <v>0</v>
      </c>
      <c r="AF24">
        <v>0</v>
      </c>
      <c r="AG24">
        <f>AD24+AE24-AF24</f>
        <v>37</v>
      </c>
      <c r="AH24">
        <v>4</v>
      </c>
      <c r="AI24" s="4">
        <f>AG24*5.05</f>
        <v>186.85</v>
      </c>
      <c r="AJ24">
        <f t="shared" si="18"/>
        <v>18.684999999999999</v>
      </c>
      <c r="AK24" s="1">
        <v>13</v>
      </c>
      <c r="AL24" s="1">
        <f t="shared" si="19"/>
        <v>31.684999999999999</v>
      </c>
      <c r="AW24" s="1"/>
    </row>
    <row r="25" spans="1:49" x14ac:dyDescent="0.3">
      <c r="A25">
        <v>373</v>
      </c>
      <c r="B25" t="s">
        <v>24</v>
      </c>
      <c r="C25" t="s">
        <v>7</v>
      </c>
      <c r="D25">
        <v>20</v>
      </c>
      <c r="E25">
        <v>0</v>
      </c>
      <c r="F25">
        <v>0</v>
      </c>
      <c r="G25">
        <f t="shared" si="14"/>
        <v>20</v>
      </c>
      <c r="H25">
        <v>10</v>
      </c>
      <c r="I25" s="4">
        <f t="shared" si="15"/>
        <v>101</v>
      </c>
      <c r="J25">
        <f t="shared" si="12"/>
        <v>10.1</v>
      </c>
      <c r="K25" s="1">
        <v>6</v>
      </c>
      <c r="L25" s="1">
        <f t="shared" si="13"/>
        <v>16.100000000000001</v>
      </c>
      <c r="N25">
        <v>848</v>
      </c>
      <c r="O25" t="s">
        <v>53</v>
      </c>
      <c r="P25" t="s">
        <v>14</v>
      </c>
      <c r="Q25">
        <v>32</v>
      </c>
      <c r="R25">
        <v>5</v>
      </c>
      <c r="S25">
        <v>0</v>
      </c>
      <c r="T25">
        <f>Q25+R25-S25</f>
        <v>37</v>
      </c>
      <c r="U25">
        <v>3</v>
      </c>
      <c r="V25" s="4">
        <f>T25*5.05</f>
        <v>186.85</v>
      </c>
      <c r="W25">
        <f t="shared" si="16"/>
        <v>18.684999999999999</v>
      </c>
      <c r="X25" s="1">
        <v>15</v>
      </c>
      <c r="Y25" s="1">
        <f t="shared" si="17"/>
        <v>33.685000000000002</v>
      </c>
      <c r="AJ25" s="1"/>
      <c r="AV25" s="1"/>
    </row>
    <row r="26" spans="1:49" x14ac:dyDescent="0.3">
      <c r="A26">
        <v>401</v>
      </c>
      <c r="B26" t="s">
        <v>25</v>
      </c>
      <c r="C26" t="s">
        <v>7</v>
      </c>
      <c r="D26">
        <v>40</v>
      </c>
      <c r="E26">
        <v>0</v>
      </c>
      <c r="F26">
        <v>0</v>
      </c>
      <c r="G26">
        <f t="shared" si="14"/>
        <v>40</v>
      </c>
      <c r="H26">
        <v>8</v>
      </c>
      <c r="I26" s="4">
        <f t="shared" si="15"/>
        <v>202</v>
      </c>
      <c r="J26">
        <f t="shared" si="12"/>
        <v>20.2</v>
      </c>
      <c r="K26" s="1">
        <v>8</v>
      </c>
      <c r="L26" s="1">
        <f t="shared" si="13"/>
        <v>28.2</v>
      </c>
      <c r="X26" s="1"/>
      <c r="AJ26" s="1"/>
      <c r="AV26" s="1"/>
    </row>
    <row r="27" spans="1:49" x14ac:dyDescent="0.3">
      <c r="A27">
        <v>125</v>
      </c>
      <c r="B27" t="s">
        <v>26</v>
      </c>
      <c r="C27" t="s">
        <v>7</v>
      </c>
      <c r="D27">
        <v>15</v>
      </c>
      <c r="E27">
        <v>0</v>
      </c>
      <c r="F27">
        <v>0</v>
      </c>
      <c r="G27">
        <f t="shared" si="14"/>
        <v>15</v>
      </c>
      <c r="H27">
        <v>11</v>
      </c>
      <c r="I27" s="4">
        <f t="shared" si="15"/>
        <v>75.75</v>
      </c>
      <c r="J27">
        <f t="shared" si="12"/>
        <v>7.5750000000000002</v>
      </c>
      <c r="K27" s="1">
        <v>5</v>
      </c>
      <c r="L27" s="1">
        <f t="shared" si="13"/>
        <v>12.574999999999999</v>
      </c>
      <c r="X27" s="1"/>
      <c r="AJ27" s="1"/>
      <c r="AV27" s="1"/>
    </row>
    <row r="28" spans="1:49" x14ac:dyDescent="0.3">
      <c r="A28">
        <v>489</v>
      </c>
      <c r="B28" t="s">
        <v>31</v>
      </c>
      <c r="C28" t="s">
        <v>7</v>
      </c>
      <c r="D28">
        <v>43</v>
      </c>
      <c r="E28">
        <v>0</v>
      </c>
      <c r="F28">
        <v>1</v>
      </c>
      <c r="G28">
        <f t="shared" si="14"/>
        <v>42</v>
      </c>
      <c r="H28">
        <v>7</v>
      </c>
      <c r="I28" s="4">
        <f t="shared" si="15"/>
        <v>212.1</v>
      </c>
      <c r="J28">
        <f t="shared" si="12"/>
        <v>21.21</v>
      </c>
      <c r="K28" s="1">
        <v>9</v>
      </c>
      <c r="L28" s="1">
        <f t="shared" si="13"/>
        <v>30.21</v>
      </c>
      <c r="X28" s="1"/>
      <c r="AJ28" s="1"/>
      <c r="AV28" s="1"/>
    </row>
    <row r="29" spans="1:49" x14ac:dyDescent="0.3">
      <c r="A29">
        <v>825</v>
      </c>
      <c r="B29" t="s">
        <v>27</v>
      </c>
      <c r="C29" t="s">
        <v>8</v>
      </c>
      <c r="D29">
        <v>39</v>
      </c>
      <c r="E29">
        <v>5</v>
      </c>
      <c r="F29">
        <v>0</v>
      </c>
      <c r="G29">
        <f t="shared" si="14"/>
        <v>44</v>
      </c>
      <c r="H29">
        <v>4</v>
      </c>
      <c r="I29" s="4">
        <f t="shared" si="15"/>
        <v>222.2</v>
      </c>
      <c r="J29">
        <f t="shared" si="12"/>
        <v>22.22</v>
      </c>
      <c r="K29" s="1">
        <v>13</v>
      </c>
      <c r="L29" s="1">
        <f t="shared" si="13"/>
        <v>35.22</v>
      </c>
      <c r="AJ29" s="1"/>
      <c r="AV29" s="1"/>
    </row>
    <row r="30" spans="1:49" x14ac:dyDescent="0.3">
      <c r="A30">
        <v>139</v>
      </c>
      <c r="B30" t="s">
        <v>33</v>
      </c>
      <c r="C30" t="s">
        <v>7</v>
      </c>
      <c r="D30">
        <v>33</v>
      </c>
      <c r="E30">
        <v>0</v>
      </c>
      <c r="F30">
        <v>0</v>
      </c>
      <c r="G30">
        <f t="shared" si="14"/>
        <v>33</v>
      </c>
      <c r="H30">
        <v>9</v>
      </c>
      <c r="I30" s="4">
        <f t="shared" si="15"/>
        <v>166.65</v>
      </c>
      <c r="J30">
        <f t="shared" si="12"/>
        <v>16.664999999999999</v>
      </c>
      <c r="K30" s="1">
        <v>7</v>
      </c>
      <c r="L30" s="1">
        <f t="shared" si="13"/>
        <v>23.664999999999999</v>
      </c>
      <c r="AJ30" s="1"/>
    </row>
    <row r="31" spans="1:49" x14ac:dyDescent="0.3">
      <c r="A31">
        <v>92</v>
      </c>
      <c r="B31" t="s">
        <v>47</v>
      </c>
      <c r="C31" t="s">
        <v>48</v>
      </c>
      <c r="D31">
        <v>42</v>
      </c>
      <c r="E31">
        <v>0</v>
      </c>
      <c r="F31">
        <v>0</v>
      </c>
      <c r="G31">
        <f t="shared" si="14"/>
        <v>42</v>
      </c>
      <c r="H31">
        <v>6</v>
      </c>
      <c r="I31" s="4">
        <f t="shared" si="15"/>
        <v>212.1</v>
      </c>
      <c r="J31">
        <f t="shared" si="12"/>
        <v>21.21</v>
      </c>
      <c r="K31">
        <v>10</v>
      </c>
      <c r="L31" s="1">
        <f t="shared" si="13"/>
        <v>31.21</v>
      </c>
      <c r="AV31" t="s">
        <v>18</v>
      </c>
    </row>
  </sheetData>
  <mergeCells count="1">
    <mergeCell ref="A1:AH1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5"/>
  <sheetViews>
    <sheetView topLeftCell="AD1" workbookViewId="0">
      <selection activeCell="AF26" sqref="AF26"/>
    </sheetView>
  </sheetViews>
  <sheetFormatPr defaultRowHeight="14.4" x14ac:dyDescent="0.3"/>
  <cols>
    <col min="1" max="1" width="11.88671875" bestFit="1" customWidth="1"/>
    <col min="2" max="2" width="19.33203125" bestFit="1" customWidth="1"/>
    <col min="8" max="8" width="11.5546875" bestFit="1" customWidth="1"/>
    <col min="9" max="9" width="7.33203125" bestFit="1" customWidth="1"/>
    <col min="10" max="10" width="13.109375" bestFit="1" customWidth="1"/>
    <col min="11" max="11" width="15.21875" bestFit="1" customWidth="1"/>
    <col min="13" max="13" width="11.6640625" bestFit="1" customWidth="1"/>
    <col min="14" max="14" width="12.6640625" bestFit="1" customWidth="1"/>
    <col min="15" max="15" width="8.6640625" bestFit="1" customWidth="1"/>
    <col min="20" max="20" width="11.5546875" bestFit="1" customWidth="1"/>
    <col min="21" max="21" width="7.33203125" bestFit="1" customWidth="1"/>
    <col min="22" max="22" width="13.109375" bestFit="1" customWidth="1"/>
    <col min="23" max="23" width="15.21875" bestFit="1" customWidth="1"/>
    <col min="25" max="25" width="9.88671875" bestFit="1" customWidth="1"/>
    <col min="26" max="26" width="30.109375" bestFit="1" customWidth="1"/>
    <col min="27" max="27" width="8.6640625" bestFit="1" customWidth="1"/>
    <col min="28" max="28" width="4.6640625" bestFit="1" customWidth="1"/>
    <col min="29" max="29" width="8.33203125" bestFit="1" customWidth="1"/>
    <col min="30" max="30" width="7" bestFit="1" customWidth="1"/>
    <col min="31" max="31" width="4.88671875" bestFit="1" customWidth="1"/>
    <col min="32" max="32" width="11.5546875" bestFit="1" customWidth="1"/>
    <col min="33" max="33" width="7.33203125" bestFit="1" customWidth="1"/>
    <col min="34" max="34" width="13.109375" bestFit="1" customWidth="1"/>
    <col min="35" max="35" width="15.21875" bestFit="1" customWidth="1"/>
    <col min="37" max="37" width="6.109375" bestFit="1" customWidth="1"/>
    <col min="38" max="38" width="10.88671875" bestFit="1" customWidth="1"/>
    <col min="40" max="40" width="4.6640625" bestFit="1" customWidth="1"/>
    <col min="41" max="41" width="8.33203125" bestFit="1" customWidth="1"/>
    <col min="42" max="42" width="7" bestFit="1" customWidth="1"/>
    <col min="43" max="43" width="4.88671875" bestFit="1" customWidth="1"/>
    <col min="44" max="44" width="11.5546875" bestFit="1" customWidth="1"/>
    <col min="45" max="45" width="7.33203125" bestFit="1" customWidth="1"/>
    <col min="46" max="46" width="13.109375" bestFit="1" customWidth="1"/>
    <col min="47" max="47" width="15.21875" bestFit="1" customWidth="1"/>
  </cols>
  <sheetData>
    <row r="1" spans="1:47" x14ac:dyDescent="0.3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47" x14ac:dyDescent="0.3">
      <c r="A2" t="s">
        <v>0</v>
      </c>
      <c r="B2" t="s">
        <v>21</v>
      </c>
      <c r="C2" t="s">
        <v>1</v>
      </c>
      <c r="D2" t="s">
        <v>2</v>
      </c>
      <c r="E2" t="s">
        <v>3</v>
      </c>
      <c r="F2" t="s">
        <v>12</v>
      </c>
      <c r="G2" t="s">
        <v>6</v>
      </c>
      <c r="H2" t="s">
        <v>9</v>
      </c>
      <c r="I2" t="s">
        <v>18</v>
      </c>
      <c r="J2" t="s">
        <v>41</v>
      </c>
      <c r="K2" t="s">
        <v>43</v>
      </c>
      <c r="M2" t="s">
        <v>4</v>
      </c>
      <c r="N2" t="s">
        <v>21</v>
      </c>
      <c r="O2" t="s">
        <v>1</v>
      </c>
      <c r="P2" t="s">
        <v>2</v>
      </c>
      <c r="Q2" t="s">
        <v>3</v>
      </c>
      <c r="R2" t="s">
        <v>12</v>
      </c>
      <c r="S2" t="s">
        <v>6</v>
      </c>
      <c r="T2" t="s">
        <v>9</v>
      </c>
      <c r="U2" t="s">
        <v>18</v>
      </c>
      <c r="V2" t="s">
        <v>41</v>
      </c>
      <c r="W2" t="s">
        <v>43</v>
      </c>
      <c r="Y2" t="s">
        <v>5</v>
      </c>
      <c r="Z2" t="s">
        <v>21</v>
      </c>
      <c r="AA2" t="s">
        <v>1</v>
      </c>
      <c r="AB2" t="s">
        <v>2</v>
      </c>
      <c r="AC2" t="s">
        <v>3</v>
      </c>
      <c r="AD2" t="s">
        <v>12</v>
      </c>
      <c r="AE2" t="s">
        <v>6</v>
      </c>
      <c r="AF2" t="s">
        <v>9</v>
      </c>
      <c r="AG2" t="s">
        <v>18</v>
      </c>
      <c r="AH2" t="s">
        <v>41</v>
      </c>
      <c r="AI2" t="s">
        <v>43</v>
      </c>
      <c r="AK2" t="s">
        <v>19</v>
      </c>
      <c r="AL2" t="s">
        <v>21</v>
      </c>
      <c r="AM2" t="s">
        <v>1</v>
      </c>
      <c r="AN2" t="s">
        <v>2</v>
      </c>
      <c r="AO2" t="s">
        <v>3</v>
      </c>
      <c r="AP2" t="s">
        <v>12</v>
      </c>
      <c r="AQ2" t="s">
        <v>6</v>
      </c>
      <c r="AR2" t="s">
        <v>9</v>
      </c>
      <c r="AS2" t="s">
        <v>18</v>
      </c>
      <c r="AT2" t="s">
        <v>41</v>
      </c>
      <c r="AU2" t="s">
        <v>43</v>
      </c>
    </row>
    <row r="3" spans="1:47" x14ac:dyDescent="0.3">
      <c r="A3">
        <v>868</v>
      </c>
      <c r="B3" t="s">
        <v>29</v>
      </c>
      <c r="C3" t="s">
        <v>7</v>
      </c>
      <c r="D3">
        <v>92</v>
      </c>
      <c r="E3">
        <v>0</v>
      </c>
      <c r="F3">
        <v>0</v>
      </c>
      <c r="G3">
        <f>D3+E3-F3</f>
        <v>92</v>
      </c>
      <c r="H3">
        <v>1</v>
      </c>
      <c r="I3">
        <f>G3*2.47</f>
        <v>227.24</v>
      </c>
      <c r="J3">
        <v>20</v>
      </c>
      <c r="K3" s="1">
        <f>I3+J3</f>
        <v>247.24</v>
      </c>
      <c r="M3">
        <v>241</v>
      </c>
      <c r="O3" t="s">
        <v>10</v>
      </c>
      <c r="P3">
        <v>89</v>
      </c>
      <c r="Q3">
        <v>0</v>
      </c>
      <c r="R3">
        <v>0</v>
      </c>
      <c r="S3">
        <f>P3+Q3-R3</f>
        <v>89</v>
      </c>
      <c r="T3">
        <v>2</v>
      </c>
      <c r="U3">
        <f>S3*2.47</f>
        <v>219.83</v>
      </c>
      <c r="V3">
        <v>17</v>
      </c>
      <c r="W3" s="1">
        <f t="shared" ref="W3:W9" si="0">U3+V3</f>
        <v>236.83</v>
      </c>
      <c r="Y3">
        <v>58</v>
      </c>
      <c r="Z3" t="s">
        <v>52</v>
      </c>
      <c r="AA3" t="s">
        <v>15</v>
      </c>
      <c r="AB3">
        <v>84</v>
      </c>
      <c r="AC3">
        <v>0</v>
      </c>
      <c r="AD3">
        <v>0</v>
      </c>
      <c r="AE3">
        <f>AB3+AC3-AD3</f>
        <v>84</v>
      </c>
      <c r="AF3">
        <v>1</v>
      </c>
      <c r="AG3">
        <f>AE3*2.47</f>
        <v>207.48000000000002</v>
      </c>
      <c r="AH3">
        <v>20</v>
      </c>
      <c r="AI3" s="1">
        <f>AG3+AH3</f>
        <v>227.48000000000002</v>
      </c>
      <c r="AK3">
        <v>606</v>
      </c>
      <c r="AL3" t="s">
        <v>39</v>
      </c>
      <c r="AM3" t="s">
        <v>20</v>
      </c>
      <c r="AN3">
        <v>65</v>
      </c>
      <c r="AO3">
        <v>0</v>
      </c>
      <c r="AP3">
        <v>0</v>
      </c>
      <c r="AQ3">
        <f>AN3+AO3-AP3</f>
        <v>65</v>
      </c>
      <c r="AR3">
        <v>1</v>
      </c>
      <c r="AS3">
        <f>AQ3*2.47</f>
        <v>160.55000000000001</v>
      </c>
      <c r="AT3">
        <v>20</v>
      </c>
      <c r="AU3" s="1">
        <f>AS3+AT3</f>
        <v>180.55</v>
      </c>
    </row>
    <row r="4" spans="1:47" x14ac:dyDescent="0.3">
      <c r="A4">
        <v>711</v>
      </c>
      <c r="B4" t="s">
        <v>22</v>
      </c>
      <c r="C4" t="s">
        <v>7</v>
      </c>
      <c r="D4">
        <v>92</v>
      </c>
      <c r="E4">
        <v>0</v>
      </c>
      <c r="F4">
        <v>0</v>
      </c>
      <c r="G4">
        <f t="shared" ref="G4:G14" si="1">D4+E4-F4</f>
        <v>92</v>
      </c>
      <c r="H4">
        <v>2</v>
      </c>
      <c r="I4">
        <f t="shared" ref="I4:I14" si="2">G4*2.47</f>
        <v>227.24</v>
      </c>
      <c r="J4">
        <v>17</v>
      </c>
      <c r="K4" s="1">
        <f t="shared" ref="K4:K14" si="3">I4+J4</f>
        <v>244.24</v>
      </c>
      <c r="M4">
        <v>850</v>
      </c>
      <c r="N4" t="s">
        <v>32</v>
      </c>
      <c r="O4" t="s">
        <v>11</v>
      </c>
      <c r="P4">
        <v>87</v>
      </c>
      <c r="Q4">
        <v>5</v>
      </c>
      <c r="R4">
        <v>1</v>
      </c>
      <c r="S4">
        <f t="shared" ref="S4:S9" si="4">P4+Q4-R4</f>
        <v>91</v>
      </c>
      <c r="T4">
        <v>1</v>
      </c>
      <c r="U4">
        <f t="shared" ref="U4:U9" si="5">S4*2.47</f>
        <v>224.77</v>
      </c>
      <c r="V4">
        <v>20</v>
      </c>
      <c r="W4" s="1">
        <f t="shared" si="0"/>
        <v>244.77</v>
      </c>
      <c r="Y4">
        <v>770</v>
      </c>
      <c r="Z4" t="s">
        <v>35</v>
      </c>
      <c r="AA4" t="s">
        <v>15</v>
      </c>
      <c r="AB4">
        <v>79</v>
      </c>
      <c r="AC4">
        <v>0</v>
      </c>
      <c r="AD4">
        <v>0</v>
      </c>
      <c r="AE4">
        <f t="shared" ref="AE4:AE6" si="6">AB4+AC4-AD4</f>
        <v>79</v>
      </c>
      <c r="AF4">
        <v>2</v>
      </c>
      <c r="AG4">
        <f t="shared" ref="AG4:AG6" si="7">AE4*2.47</f>
        <v>195.13000000000002</v>
      </c>
      <c r="AH4">
        <v>17</v>
      </c>
      <c r="AI4" s="1">
        <f t="shared" ref="AI4:AI6" si="8">AG4+AH4</f>
        <v>212.13000000000002</v>
      </c>
      <c r="AU4" s="1"/>
    </row>
    <row r="5" spans="1:47" x14ac:dyDescent="0.3">
      <c r="A5">
        <v>252</v>
      </c>
      <c r="B5" t="s">
        <v>23</v>
      </c>
      <c r="C5" t="s">
        <v>7</v>
      </c>
      <c r="D5">
        <v>92</v>
      </c>
      <c r="E5">
        <v>0</v>
      </c>
      <c r="F5">
        <v>0</v>
      </c>
      <c r="G5">
        <f t="shared" si="1"/>
        <v>92</v>
      </c>
      <c r="H5">
        <v>3</v>
      </c>
      <c r="I5">
        <f t="shared" si="2"/>
        <v>227.24</v>
      </c>
      <c r="J5">
        <v>15</v>
      </c>
      <c r="K5" s="1">
        <f t="shared" si="3"/>
        <v>242.24</v>
      </c>
      <c r="M5">
        <v>134</v>
      </c>
      <c r="N5" t="s">
        <v>38</v>
      </c>
      <c r="O5" t="s">
        <v>10</v>
      </c>
      <c r="P5">
        <v>86</v>
      </c>
      <c r="Q5">
        <v>0</v>
      </c>
      <c r="R5">
        <v>0</v>
      </c>
      <c r="S5">
        <f t="shared" si="4"/>
        <v>86</v>
      </c>
      <c r="T5">
        <v>3</v>
      </c>
      <c r="U5">
        <f t="shared" si="5"/>
        <v>212.42000000000002</v>
      </c>
      <c r="V5">
        <v>15</v>
      </c>
      <c r="W5" s="1">
        <f t="shared" si="0"/>
        <v>227.42000000000002</v>
      </c>
      <c r="Y5">
        <v>19</v>
      </c>
      <c r="Z5" t="s">
        <v>37</v>
      </c>
      <c r="AA5" t="s">
        <v>16</v>
      </c>
      <c r="AB5">
        <v>73</v>
      </c>
      <c r="AC5">
        <v>0</v>
      </c>
      <c r="AD5">
        <v>0</v>
      </c>
      <c r="AE5">
        <f t="shared" si="6"/>
        <v>73</v>
      </c>
      <c r="AF5">
        <v>3</v>
      </c>
      <c r="AG5">
        <f t="shared" si="7"/>
        <v>180.31</v>
      </c>
      <c r="AH5">
        <v>15</v>
      </c>
      <c r="AI5" s="1">
        <f t="shared" si="8"/>
        <v>195.31</v>
      </c>
      <c r="AU5" s="1"/>
    </row>
    <row r="6" spans="1:47" x14ac:dyDescent="0.3">
      <c r="A6">
        <v>580</v>
      </c>
      <c r="B6" t="s">
        <v>30</v>
      </c>
      <c r="C6" t="s">
        <v>7</v>
      </c>
      <c r="D6">
        <v>90</v>
      </c>
      <c r="E6">
        <v>0</v>
      </c>
      <c r="F6">
        <v>0</v>
      </c>
      <c r="G6">
        <f t="shared" si="1"/>
        <v>90</v>
      </c>
      <c r="H6">
        <v>4</v>
      </c>
      <c r="I6">
        <f t="shared" si="2"/>
        <v>222.3</v>
      </c>
      <c r="J6">
        <v>13</v>
      </c>
      <c r="K6" s="1">
        <f t="shared" si="3"/>
        <v>235.3</v>
      </c>
      <c r="M6">
        <v>990</v>
      </c>
      <c r="O6" t="s">
        <v>10</v>
      </c>
      <c r="P6">
        <v>83</v>
      </c>
      <c r="Q6">
        <v>0</v>
      </c>
      <c r="R6">
        <v>0</v>
      </c>
      <c r="S6">
        <f t="shared" si="4"/>
        <v>83</v>
      </c>
      <c r="T6">
        <v>4</v>
      </c>
      <c r="U6">
        <f t="shared" si="5"/>
        <v>205.01000000000002</v>
      </c>
      <c r="V6">
        <v>13</v>
      </c>
      <c r="W6" s="1">
        <f t="shared" si="0"/>
        <v>218.01000000000002</v>
      </c>
      <c r="Y6">
        <v>137</v>
      </c>
      <c r="Z6" t="s">
        <v>44</v>
      </c>
      <c r="AA6" t="s">
        <v>15</v>
      </c>
      <c r="AB6">
        <v>72</v>
      </c>
      <c r="AC6">
        <v>0</v>
      </c>
      <c r="AD6">
        <v>0</v>
      </c>
      <c r="AE6">
        <f t="shared" si="6"/>
        <v>72</v>
      </c>
      <c r="AF6">
        <v>4</v>
      </c>
      <c r="AG6">
        <f t="shared" si="7"/>
        <v>177.84</v>
      </c>
      <c r="AH6">
        <v>13</v>
      </c>
      <c r="AI6" s="1">
        <f t="shared" si="8"/>
        <v>190.84</v>
      </c>
      <c r="AU6" s="1"/>
    </row>
    <row r="7" spans="1:47" x14ac:dyDescent="0.3">
      <c r="A7">
        <v>373</v>
      </c>
      <c r="B7" t="s">
        <v>24</v>
      </c>
      <c r="C7" t="s">
        <v>7</v>
      </c>
      <c r="D7">
        <v>89</v>
      </c>
      <c r="E7">
        <v>0</v>
      </c>
      <c r="F7">
        <v>0</v>
      </c>
      <c r="G7">
        <f t="shared" si="1"/>
        <v>89</v>
      </c>
      <c r="H7">
        <v>5</v>
      </c>
      <c r="I7">
        <f t="shared" si="2"/>
        <v>219.83</v>
      </c>
      <c r="J7">
        <v>11</v>
      </c>
      <c r="K7" s="1">
        <f t="shared" si="3"/>
        <v>230.83</v>
      </c>
      <c r="M7">
        <v>550</v>
      </c>
      <c r="N7" t="s">
        <v>28</v>
      </c>
      <c r="O7" t="s">
        <v>10</v>
      </c>
      <c r="P7">
        <v>83</v>
      </c>
      <c r="Q7">
        <v>0</v>
      </c>
      <c r="R7">
        <v>0</v>
      </c>
      <c r="S7">
        <f t="shared" si="4"/>
        <v>83</v>
      </c>
      <c r="T7">
        <v>5</v>
      </c>
      <c r="U7">
        <f t="shared" si="5"/>
        <v>205.01000000000002</v>
      </c>
      <c r="V7">
        <v>11</v>
      </c>
      <c r="W7" s="1">
        <f t="shared" si="0"/>
        <v>216.01000000000002</v>
      </c>
      <c r="AI7" s="1"/>
      <c r="AU7" s="1"/>
    </row>
    <row r="8" spans="1:47" x14ac:dyDescent="0.3">
      <c r="A8">
        <v>401</v>
      </c>
      <c r="B8" t="s">
        <v>25</v>
      </c>
      <c r="C8" t="s">
        <v>7</v>
      </c>
      <c r="D8">
        <v>84</v>
      </c>
      <c r="E8">
        <v>0</v>
      </c>
      <c r="F8">
        <v>0</v>
      </c>
      <c r="G8">
        <f t="shared" si="1"/>
        <v>84</v>
      </c>
      <c r="H8">
        <v>6</v>
      </c>
      <c r="I8">
        <f t="shared" si="2"/>
        <v>207.48000000000002</v>
      </c>
      <c r="J8">
        <v>10</v>
      </c>
      <c r="K8" s="1">
        <f t="shared" si="3"/>
        <v>217.48000000000002</v>
      </c>
      <c r="M8">
        <v>23</v>
      </c>
      <c r="N8" t="s">
        <v>59</v>
      </c>
      <c r="O8" t="s">
        <v>13</v>
      </c>
      <c r="P8">
        <v>79</v>
      </c>
      <c r="Q8">
        <v>0</v>
      </c>
      <c r="R8">
        <v>0</v>
      </c>
      <c r="S8">
        <f t="shared" si="4"/>
        <v>79</v>
      </c>
      <c r="T8">
        <v>6</v>
      </c>
      <c r="U8">
        <f t="shared" si="5"/>
        <v>195.13000000000002</v>
      </c>
      <c r="V8">
        <v>10</v>
      </c>
      <c r="W8" s="1">
        <f t="shared" si="0"/>
        <v>205.13000000000002</v>
      </c>
      <c r="AI8" s="1"/>
      <c r="AU8" s="1"/>
    </row>
    <row r="9" spans="1:47" x14ac:dyDescent="0.3">
      <c r="A9">
        <v>125</v>
      </c>
      <c r="B9" t="s">
        <v>26</v>
      </c>
      <c r="C9" t="s">
        <v>7</v>
      </c>
      <c r="D9">
        <v>83</v>
      </c>
      <c r="E9">
        <v>0</v>
      </c>
      <c r="F9">
        <v>0</v>
      </c>
      <c r="G9">
        <f t="shared" si="1"/>
        <v>83</v>
      </c>
      <c r="H9">
        <v>7</v>
      </c>
      <c r="I9">
        <f t="shared" si="2"/>
        <v>205.01000000000002</v>
      </c>
      <c r="J9">
        <v>9</v>
      </c>
      <c r="K9" s="1">
        <f t="shared" si="3"/>
        <v>214.01000000000002</v>
      </c>
      <c r="M9">
        <v>848</v>
      </c>
      <c r="N9" t="s">
        <v>53</v>
      </c>
      <c r="O9" t="s">
        <v>14</v>
      </c>
      <c r="P9">
        <v>73</v>
      </c>
      <c r="Q9">
        <v>5</v>
      </c>
      <c r="R9">
        <v>0</v>
      </c>
      <c r="S9">
        <f t="shared" si="4"/>
        <v>78</v>
      </c>
      <c r="T9">
        <v>7</v>
      </c>
      <c r="U9">
        <f t="shared" si="5"/>
        <v>192.66000000000003</v>
      </c>
      <c r="V9">
        <v>9</v>
      </c>
      <c r="W9" s="1">
        <f t="shared" si="0"/>
        <v>201.66000000000003</v>
      </c>
      <c r="AI9" s="1"/>
      <c r="AU9" s="1"/>
    </row>
    <row r="10" spans="1:47" x14ac:dyDescent="0.3">
      <c r="A10">
        <v>489</v>
      </c>
      <c r="B10" t="s">
        <v>31</v>
      </c>
      <c r="C10" t="s">
        <v>7</v>
      </c>
      <c r="D10">
        <v>79</v>
      </c>
      <c r="E10">
        <v>0</v>
      </c>
      <c r="F10">
        <v>0</v>
      </c>
      <c r="G10">
        <f t="shared" si="1"/>
        <v>79</v>
      </c>
      <c r="H10">
        <v>9</v>
      </c>
      <c r="I10">
        <f t="shared" si="2"/>
        <v>195.13000000000002</v>
      </c>
      <c r="J10">
        <v>7</v>
      </c>
      <c r="K10" s="1">
        <f t="shared" si="3"/>
        <v>202.13000000000002</v>
      </c>
      <c r="W10" s="1"/>
      <c r="AI10" s="1"/>
      <c r="AU10" s="1"/>
    </row>
    <row r="11" spans="1:47" x14ac:dyDescent="0.3">
      <c r="A11">
        <v>825</v>
      </c>
      <c r="B11" t="s">
        <v>27</v>
      </c>
      <c r="C11" t="s">
        <v>8</v>
      </c>
      <c r="D11">
        <v>77</v>
      </c>
      <c r="E11">
        <v>5</v>
      </c>
      <c r="F11">
        <v>0</v>
      </c>
      <c r="G11">
        <f t="shared" si="1"/>
        <v>82</v>
      </c>
      <c r="H11">
        <v>8</v>
      </c>
      <c r="I11">
        <f t="shared" si="2"/>
        <v>202.54000000000002</v>
      </c>
      <c r="J11">
        <v>8</v>
      </c>
      <c r="K11" s="1">
        <f t="shared" si="3"/>
        <v>210.54000000000002</v>
      </c>
      <c r="W11" s="1"/>
      <c r="AI11" s="1"/>
      <c r="AU11" s="1"/>
    </row>
    <row r="12" spans="1:47" x14ac:dyDescent="0.3">
      <c r="A12">
        <v>469</v>
      </c>
      <c r="B12" t="s">
        <v>36</v>
      </c>
      <c r="C12" t="s">
        <v>7</v>
      </c>
      <c r="D12">
        <v>76</v>
      </c>
      <c r="E12">
        <v>0</v>
      </c>
      <c r="F12">
        <v>0</v>
      </c>
      <c r="G12">
        <f t="shared" si="1"/>
        <v>76</v>
      </c>
      <c r="H12">
        <v>10</v>
      </c>
      <c r="I12">
        <f t="shared" si="2"/>
        <v>187.72000000000003</v>
      </c>
      <c r="J12">
        <v>6</v>
      </c>
      <c r="K12" s="1">
        <f t="shared" si="3"/>
        <v>193.72000000000003</v>
      </c>
      <c r="W12" s="1"/>
      <c r="AI12" s="1"/>
      <c r="AU12" s="1"/>
    </row>
    <row r="13" spans="1:47" x14ac:dyDescent="0.3">
      <c r="A13">
        <v>757</v>
      </c>
      <c r="B13" t="s">
        <v>34</v>
      </c>
      <c r="C13" t="s">
        <v>7</v>
      </c>
      <c r="D13">
        <v>75</v>
      </c>
      <c r="E13">
        <v>0</v>
      </c>
      <c r="F13">
        <v>0</v>
      </c>
      <c r="G13">
        <f t="shared" si="1"/>
        <v>75</v>
      </c>
      <c r="H13">
        <v>11</v>
      </c>
      <c r="I13">
        <f t="shared" si="2"/>
        <v>185.25000000000003</v>
      </c>
      <c r="J13">
        <v>5</v>
      </c>
      <c r="K13" s="1">
        <f t="shared" si="3"/>
        <v>190.25000000000003</v>
      </c>
      <c r="W13" s="1"/>
      <c r="AI13" s="1"/>
      <c r="AU13" s="1"/>
    </row>
    <row r="14" spans="1:47" x14ac:dyDescent="0.3">
      <c r="A14">
        <v>132</v>
      </c>
      <c r="B14" t="s">
        <v>33</v>
      </c>
      <c r="C14" t="s">
        <v>7</v>
      </c>
      <c r="D14">
        <v>70</v>
      </c>
      <c r="E14">
        <v>0</v>
      </c>
      <c r="F14">
        <v>0</v>
      </c>
      <c r="G14">
        <f t="shared" si="1"/>
        <v>70</v>
      </c>
      <c r="H14">
        <v>12</v>
      </c>
      <c r="I14">
        <f t="shared" si="2"/>
        <v>172.9</v>
      </c>
      <c r="J14">
        <v>4</v>
      </c>
      <c r="K14" s="1">
        <f t="shared" si="3"/>
        <v>176.9</v>
      </c>
      <c r="W14" s="1"/>
      <c r="AI14" s="1"/>
      <c r="AU14" s="1"/>
    </row>
    <row r="17" spans="1:47" x14ac:dyDescent="0.3">
      <c r="B17" t="s">
        <v>42</v>
      </c>
    </row>
    <row r="22" spans="1:47" x14ac:dyDescent="0.3">
      <c r="A22" s="3" t="s">
        <v>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x14ac:dyDescent="0.3">
      <c r="A23" t="s">
        <v>0</v>
      </c>
      <c r="B23" t="s">
        <v>21</v>
      </c>
      <c r="C23" t="s">
        <v>1</v>
      </c>
      <c r="D23" t="s">
        <v>2</v>
      </c>
      <c r="E23" t="s">
        <v>3</v>
      </c>
      <c r="F23" t="s">
        <v>12</v>
      </c>
      <c r="G23" t="s">
        <v>6</v>
      </c>
      <c r="H23" t="s">
        <v>9</v>
      </c>
      <c r="I23" t="s">
        <v>18</v>
      </c>
      <c r="J23" t="s">
        <v>41</v>
      </c>
      <c r="K23" t="s">
        <v>43</v>
      </c>
      <c r="M23" t="s">
        <v>4</v>
      </c>
      <c r="N23" t="s">
        <v>21</v>
      </c>
      <c r="O23" t="s">
        <v>1</v>
      </c>
      <c r="P23" t="s">
        <v>2</v>
      </c>
      <c r="Q23" t="s">
        <v>3</v>
      </c>
      <c r="R23" t="s">
        <v>12</v>
      </c>
      <c r="S23" t="s">
        <v>6</v>
      </c>
      <c r="T23" t="s">
        <v>9</v>
      </c>
      <c r="U23" t="s">
        <v>18</v>
      </c>
      <c r="V23" t="s">
        <v>41</v>
      </c>
      <c r="W23" t="s">
        <v>43</v>
      </c>
      <c r="Y23" t="s">
        <v>5</v>
      </c>
      <c r="Z23" t="s">
        <v>21</v>
      </c>
      <c r="AA23" t="s">
        <v>1</v>
      </c>
      <c r="AB23" t="s">
        <v>2</v>
      </c>
      <c r="AC23" t="s">
        <v>3</v>
      </c>
      <c r="AD23" t="s">
        <v>12</v>
      </c>
      <c r="AE23" t="s">
        <v>6</v>
      </c>
      <c r="AF23" t="s">
        <v>9</v>
      </c>
      <c r="AG23" t="s">
        <v>18</v>
      </c>
      <c r="AH23" t="s">
        <v>41</v>
      </c>
      <c r="AI23" t="s">
        <v>43</v>
      </c>
      <c r="AK23" t="s">
        <v>19</v>
      </c>
      <c r="AL23" t="s">
        <v>21</v>
      </c>
      <c r="AM23" t="s">
        <v>1</v>
      </c>
      <c r="AN23" t="s">
        <v>2</v>
      </c>
      <c r="AO23" t="s">
        <v>3</v>
      </c>
      <c r="AP23" t="s">
        <v>12</v>
      </c>
      <c r="AQ23" t="s">
        <v>6</v>
      </c>
      <c r="AR23" t="s">
        <v>9</v>
      </c>
      <c r="AS23" t="s">
        <v>18</v>
      </c>
      <c r="AT23" t="s">
        <v>41</v>
      </c>
      <c r="AU23" t="s">
        <v>43</v>
      </c>
    </row>
    <row r="24" spans="1:47" x14ac:dyDescent="0.3">
      <c r="A24">
        <v>868</v>
      </c>
      <c r="B24" t="s">
        <v>29</v>
      </c>
      <c r="C24" t="s">
        <v>7</v>
      </c>
      <c r="D24">
        <v>46</v>
      </c>
      <c r="E24">
        <v>0</v>
      </c>
      <c r="F24">
        <v>0</v>
      </c>
      <c r="G24">
        <f>D24+E24-F24</f>
        <v>46</v>
      </c>
      <c r="H24">
        <v>1</v>
      </c>
      <c r="I24">
        <f>G24*5.05</f>
        <v>232.29999999999998</v>
      </c>
      <c r="J24">
        <v>20</v>
      </c>
      <c r="K24" s="1">
        <f>I24+J24</f>
        <v>252.29999999999998</v>
      </c>
      <c r="M24">
        <v>134</v>
      </c>
      <c r="N24" t="s">
        <v>38</v>
      </c>
      <c r="O24" t="s">
        <v>10</v>
      </c>
      <c r="P24">
        <v>44</v>
      </c>
      <c r="Q24">
        <v>0</v>
      </c>
      <c r="R24">
        <v>0</v>
      </c>
      <c r="S24">
        <f t="shared" ref="S24:S28" si="9">P24+Q24-R24</f>
        <v>44</v>
      </c>
      <c r="T24">
        <v>1</v>
      </c>
      <c r="U24">
        <f>S24*5.05</f>
        <v>222.2</v>
      </c>
      <c r="V24">
        <v>20</v>
      </c>
      <c r="W24" s="1">
        <f t="shared" ref="W24:W28" si="10">U24+V24</f>
        <v>242.2</v>
      </c>
      <c r="Y24">
        <v>58</v>
      </c>
      <c r="Z24" t="s">
        <v>52</v>
      </c>
      <c r="AA24" t="s">
        <v>15</v>
      </c>
      <c r="AB24">
        <v>40</v>
      </c>
      <c r="AC24">
        <v>0</v>
      </c>
      <c r="AD24">
        <v>1</v>
      </c>
      <c r="AE24">
        <f>AB24+AC24-AD24</f>
        <v>39</v>
      </c>
      <c r="AF24">
        <v>2</v>
      </c>
      <c r="AG24">
        <f>AE24*5.05</f>
        <v>196.95</v>
      </c>
      <c r="AH24">
        <v>17</v>
      </c>
      <c r="AI24" s="1">
        <f>AG24+AH24</f>
        <v>213.95</v>
      </c>
      <c r="AU24" s="1"/>
    </row>
    <row r="25" spans="1:47" x14ac:dyDescent="0.3">
      <c r="A25">
        <v>711</v>
      </c>
      <c r="B25" t="s">
        <v>22</v>
      </c>
      <c r="C25" t="s">
        <v>7</v>
      </c>
      <c r="D25">
        <v>45</v>
      </c>
      <c r="E25">
        <v>0</v>
      </c>
      <c r="F25">
        <v>1</v>
      </c>
      <c r="G25">
        <f t="shared" ref="G25:G34" si="11">D25+E25-F25</f>
        <v>44</v>
      </c>
      <c r="H25">
        <v>5</v>
      </c>
      <c r="I25">
        <f t="shared" ref="I25:I34" si="12">G25*5.05</f>
        <v>222.2</v>
      </c>
      <c r="J25">
        <v>11</v>
      </c>
      <c r="K25" s="1">
        <f t="shared" ref="K25:K34" si="13">I25+J25</f>
        <v>233.2</v>
      </c>
      <c r="M25">
        <v>990</v>
      </c>
      <c r="O25" t="s">
        <v>10</v>
      </c>
      <c r="P25">
        <v>43</v>
      </c>
      <c r="Q25">
        <v>0</v>
      </c>
      <c r="R25">
        <v>0</v>
      </c>
      <c r="S25">
        <f t="shared" si="9"/>
        <v>43</v>
      </c>
      <c r="T25">
        <v>2</v>
      </c>
      <c r="U25">
        <f t="shared" ref="U25:U28" si="14">S25*5.05</f>
        <v>217.15</v>
      </c>
      <c r="V25">
        <v>17</v>
      </c>
      <c r="W25" s="1">
        <f t="shared" si="10"/>
        <v>234.15</v>
      </c>
      <c r="Y25">
        <v>770</v>
      </c>
      <c r="Z25" t="s">
        <v>35</v>
      </c>
      <c r="AA25" t="s">
        <v>15</v>
      </c>
      <c r="AB25">
        <v>39</v>
      </c>
      <c r="AC25">
        <v>0</v>
      </c>
      <c r="AD25">
        <v>0</v>
      </c>
      <c r="AE25">
        <f t="shared" ref="AE25:AE27" si="15">AB25+AC25-AD25</f>
        <v>39</v>
      </c>
      <c r="AF25">
        <v>3</v>
      </c>
      <c r="AG25">
        <f t="shared" ref="AG25:AG27" si="16">AE25*5.05</f>
        <v>196.95</v>
      </c>
      <c r="AH25">
        <v>15</v>
      </c>
      <c r="AI25" s="1">
        <f t="shared" ref="AI25:AI27" si="17">AG25+AH25</f>
        <v>211.95</v>
      </c>
      <c r="AU25" s="1"/>
    </row>
    <row r="26" spans="1:47" x14ac:dyDescent="0.3">
      <c r="A26">
        <v>252</v>
      </c>
      <c r="B26" t="s">
        <v>23</v>
      </c>
      <c r="C26" t="s">
        <v>7</v>
      </c>
      <c r="D26">
        <v>46</v>
      </c>
      <c r="E26">
        <v>0</v>
      </c>
      <c r="F26">
        <v>0</v>
      </c>
      <c r="G26">
        <f t="shared" si="11"/>
        <v>46</v>
      </c>
      <c r="H26">
        <v>2</v>
      </c>
      <c r="I26">
        <f t="shared" si="12"/>
        <v>232.29999999999998</v>
      </c>
      <c r="J26">
        <v>17</v>
      </c>
      <c r="K26" s="1">
        <f t="shared" si="13"/>
        <v>249.29999999999998</v>
      </c>
      <c r="M26">
        <v>550</v>
      </c>
      <c r="N26" t="s">
        <v>28</v>
      </c>
      <c r="O26" t="s">
        <v>10</v>
      </c>
      <c r="P26">
        <v>25</v>
      </c>
      <c r="Q26">
        <v>0</v>
      </c>
      <c r="R26">
        <v>0</v>
      </c>
      <c r="S26">
        <f t="shared" si="9"/>
        <v>25</v>
      </c>
      <c r="T26">
        <v>4</v>
      </c>
      <c r="U26">
        <f t="shared" si="14"/>
        <v>126.25</v>
      </c>
      <c r="V26">
        <v>13</v>
      </c>
      <c r="W26" s="1">
        <f t="shared" si="10"/>
        <v>139.25</v>
      </c>
      <c r="Y26">
        <v>19</v>
      </c>
      <c r="Z26" t="s">
        <v>37</v>
      </c>
      <c r="AA26" t="s">
        <v>16</v>
      </c>
      <c r="AB26">
        <v>41</v>
      </c>
      <c r="AC26">
        <v>0</v>
      </c>
      <c r="AD26">
        <v>0</v>
      </c>
      <c r="AE26">
        <f t="shared" si="15"/>
        <v>41</v>
      </c>
      <c r="AF26">
        <v>1</v>
      </c>
      <c r="AG26">
        <f t="shared" si="16"/>
        <v>207.04999999999998</v>
      </c>
      <c r="AH26">
        <v>20</v>
      </c>
      <c r="AI26" s="1">
        <f t="shared" si="17"/>
        <v>227.04999999999998</v>
      </c>
      <c r="AU26" s="1"/>
    </row>
    <row r="27" spans="1:47" x14ac:dyDescent="0.3">
      <c r="A27">
        <v>580</v>
      </c>
      <c r="B27" t="s">
        <v>30</v>
      </c>
      <c r="C27" t="s">
        <v>7</v>
      </c>
      <c r="D27">
        <v>45</v>
      </c>
      <c r="E27">
        <v>0</v>
      </c>
      <c r="F27">
        <v>1</v>
      </c>
      <c r="G27">
        <f t="shared" si="11"/>
        <v>44</v>
      </c>
      <c r="H27">
        <v>3</v>
      </c>
      <c r="I27">
        <f t="shared" si="12"/>
        <v>222.2</v>
      </c>
      <c r="J27">
        <v>15</v>
      </c>
      <c r="K27" s="1">
        <f t="shared" si="13"/>
        <v>237.2</v>
      </c>
      <c r="M27">
        <v>23</v>
      </c>
      <c r="N27" t="s">
        <v>59</v>
      </c>
      <c r="O27" t="s">
        <v>13</v>
      </c>
      <c r="P27">
        <v>13</v>
      </c>
      <c r="Q27">
        <v>0</v>
      </c>
      <c r="R27">
        <v>0</v>
      </c>
      <c r="S27">
        <f t="shared" si="9"/>
        <v>13</v>
      </c>
      <c r="T27">
        <v>5</v>
      </c>
      <c r="U27">
        <f t="shared" si="14"/>
        <v>65.649999999999991</v>
      </c>
      <c r="V27">
        <v>11</v>
      </c>
      <c r="W27" s="1">
        <f t="shared" si="10"/>
        <v>76.649999999999991</v>
      </c>
      <c r="Y27">
        <v>137</v>
      </c>
      <c r="Z27" t="s">
        <v>44</v>
      </c>
      <c r="AA27" t="s">
        <v>15</v>
      </c>
      <c r="AB27">
        <v>37</v>
      </c>
      <c r="AC27">
        <v>0</v>
      </c>
      <c r="AD27">
        <v>0</v>
      </c>
      <c r="AE27">
        <f t="shared" si="15"/>
        <v>37</v>
      </c>
      <c r="AF27">
        <v>4</v>
      </c>
      <c r="AG27">
        <f t="shared" si="16"/>
        <v>186.85</v>
      </c>
      <c r="AH27">
        <v>13</v>
      </c>
      <c r="AI27" s="1">
        <f t="shared" si="17"/>
        <v>199.85</v>
      </c>
      <c r="AU27" s="1"/>
    </row>
    <row r="28" spans="1:47" x14ac:dyDescent="0.3">
      <c r="A28">
        <v>373</v>
      </c>
      <c r="B28" t="s">
        <v>24</v>
      </c>
      <c r="C28" t="s">
        <v>7</v>
      </c>
      <c r="D28">
        <v>20</v>
      </c>
      <c r="E28">
        <v>0</v>
      </c>
      <c r="F28">
        <v>0</v>
      </c>
      <c r="G28">
        <f t="shared" si="11"/>
        <v>20</v>
      </c>
      <c r="H28">
        <v>10</v>
      </c>
      <c r="I28">
        <f t="shared" si="12"/>
        <v>101</v>
      </c>
      <c r="J28">
        <v>6</v>
      </c>
      <c r="K28" s="1">
        <f t="shared" si="13"/>
        <v>107</v>
      </c>
      <c r="M28">
        <v>848</v>
      </c>
      <c r="N28" t="s">
        <v>53</v>
      </c>
      <c r="O28" t="s">
        <v>14</v>
      </c>
      <c r="P28">
        <v>32</v>
      </c>
      <c r="Q28">
        <v>5</v>
      </c>
      <c r="R28">
        <v>0</v>
      </c>
      <c r="S28">
        <f t="shared" si="9"/>
        <v>37</v>
      </c>
      <c r="T28">
        <v>3</v>
      </c>
      <c r="U28">
        <f t="shared" si="14"/>
        <v>186.85</v>
      </c>
      <c r="V28">
        <v>15</v>
      </c>
      <c r="W28" s="1">
        <f t="shared" si="10"/>
        <v>201.85</v>
      </c>
      <c r="AI28" s="1"/>
      <c r="AU28" s="1"/>
    </row>
    <row r="29" spans="1:47" x14ac:dyDescent="0.3">
      <c r="A29">
        <v>401</v>
      </c>
      <c r="B29" t="s">
        <v>25</v>
      </c>
      <c r="C29" t="s">
        <v>7</v>
      </c>
      <c r="D29">
        <v>40</v>
      </c>
      <c r="E29">
        <v>0</v>
      </c>
      <c r="F29">
        <v>0</v>
      </c>
      <c r="G29">
        <f t="shared" si="11"/>
        <v>40</v>
      </c>
      <c r="H29">
        <v>8</v>
      </c>
      <c r="I29">
        <f t="shared" si="12"/>
        <v>202</v>
      </c>
      <c r="J29">
        <v>8</v>
      </c>
      <c r="K29" s="1">
        <f t="shared" si="13"/>
        <v>210</v>
      </c>
      <c r="W29" s="1"/>
      <c r="AI29" s="1"/>
      <c r="AU29" s="1"/>
    </row>
    <row r="30" spans="1:47" x14ac:dyDescent="0.3">
      <c r="A30">
        <v>125</v>
      </c>
      <c r="B30" t="s">
        <v>26</v>
      </c>
      <c r="C30" t="s">
        <v>7</v>
      </c>
      <c r="D30">
        <v>15</v>
      </c>
      <c r="E30">
        <v>0</v>
      </c>
      <c r="F30">
        <v>0</v>
      </c>
      <c r="G30">
        <f t="shared" si="11"/>
        <v>15</v>
      </c>
      <c r="H30">
        <v>11</v>
      </c>
      <c r="I30">
        <f t="shared" si="12"/>
        <v>75.75</v>
      </c>
      <c r="J30">
        <v>5</v>
      </c>
      <c r="K30" s="1">
        <f t="shared" si="13"/>
        <v>80.75</v>
      </c>
      <c r="W30" s="1"/>
      <c r="AI30" s="1"/>
      <c r="AU30" s="1"/>
    </row>
    <row r="31" spans="1:47" x14ac:dyDescent="0.3">
      <c r="A31">
        <v>489</v>
      </c>
      <c r="B31" t="s">
        <v>31</v>
      </c>
      <c r="C31" t="s">
        <v>7</v>
      </c>
      <c r="D31">
        <v>43</v>
      </c>
      <c r="E31">
        <v>0</v>
      </c>
      <c r="F31">
        <v>1</v>
      </c>
      <c r="G31">
        <f t="shared" si="11"/>
        <v>42</v>
      </c>
      <c r="H31">
        <v>7</v>
      </c>
      <c r="I31">
        <f t="shared" si="12"/>
        <v>212.1</v>
      </c>
      <c r="J31">
        <v>9</v>
      </c>
      <c r="K31" s="1">
        <f t="shared" si="13"/>
        <v>221.1</v>
      </c>
      <c r="W31" s="1"/>
      <c r="AI31" s="1"/>
      <c r="AU31" s="1"/>
    </row>
    <row r="32" spans="1:47" x14ac:dyDescent="0.3">
      <c r="A32">
        <v>825</v>
      </c>
      <c r="B32" t="s">
        <v>27</v>
      </c>
      <c r="C32" t="s">
        <v>8</v>
      </c>
      <c r="D32">
        <v>39</v>
      </c>
      <c r="E32">
        <v>5</v>
      </c>
      <c r="F32">
        <v>0</v>
      </c>
      <c r="G32">
        <f t="shared" si="11"/>
        <v>44</v>
      </c>
      <c r="H32">
        <v>4</v>
      </c>
      <c r="I32">
        <f t="shared" si="12"/>
        <v>222.2</v>
      </c>
      <c r="J32">
        <v>13</v>
      </c>
      <c r="K32" s="1">
        <f t="shared" si="13"/>
        <v>235.2</v>
      </c>
      <c r="AI32" s="1"/>
      <c r="AU32" s="1"/>
    </row>
    <row r="33" spans="1:35" x14ac:dyDescent="0.3">
      <c r="A33">
        <v>139</v>
      </c>
      <c r="B33" t="s">
        <v>33</v>
      </c>
      <c r="C33" t="s">
        <v>7</v>
      </c>
      <c r="D33">
        <v>33</v>
      </c>
      <c r="E33">
        <v>0</v>
      </c>
      <c r="F33">
        <v>0</v>
      </c>
      <c r="G33">
        <f t="shared" si="11"/>
        <v>33</v>
      </c>
      <c r="H33">
        <v>9</v>
      </c>
      <c r="I33">
        <f t="shared" si="12"/>
        <v>166.65</v>
      </c>
      <c r="J33">
        <v>7</v>
      </c>
      <c r="K33" s="1">
        <f t="shared" si="13"/>
        <v>173.65</v>
      </c>
      <c r="AI33" s="1"/>
    </row>
    <row r="34" spans="1:35" x14ac:dyDescent="0.3">
      <c r="A34">
        <v>92</v>
      </c>
      <c r="B34" t="s">
        <v>47</v>
      </c>
      <c r="C34" t="s">
        <v>48</v>
      </c>
      <c r="D34">
        <v>42</v>
      </c>
      <c r="E34">
        <v>0</v>
      </c>
      <c r="F34">
        <v>0</v>
      </c>
      <c r="G34">
        <f t="shared" si="11"/>
        <v>42</v>
      </c>
      <c r="H34">
        <v>6</v>
      </c>
      <c r="I34">
        <f t="shared" si="12"/>
        <v>212.1</v>
      </c>
      <c r="J34">
        <v>10</v>
      </c>
      <c r="K34" s="1">
        <f t="shared" si="13"/>
        <v>222.1</v>
      </c>
      <c r="M34" t="s">
        <v>49</v>
      </c>
    </row>
    <row r="35" spans="1:35" x14ac:dyDescent="0.3">
      <c r="K35" s="1"/>
    </row>
  </sheetData>
  <mergeCells count="2">
    <mergeCell ref="A1:AF1"/>
    <mergeCell ref="A22:AU2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J44" sqref="J44"/>
    </sheetView>
  </sheetViews>
  <sheetFormatPr defaultRowHeight="14.4" x14ac:dyDescent="0.3"/>
  <cols>
    <col min="1" max="1" width="19.33203125" bestFit="1" customWidth="1"/>
    <col min="2" max="2" width="30.109375" bestFit="1" customWidth="1"/>
    <col min="3" max="3" width="19.33203125" customWidth="1"/>
    <col min="9" max="9" width="12.88671875" bestFit="1" customWidth="1"/>
    <col min="10" max="10" width="21.5546875" customWidth="1"/>
  </cols>
  <sheetData>
    <row r="1" spans="1:10" x14ac:dyDescent="0.3">
      <c r="A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6</v>
      </c>
      <c r="I1" t="s">
        <v>60</v>
      </c>
      <c r="J1" t="s">
        <v>61</v>
      </c>
    </row>
    <row r="2" spans="1:10" x14ac:dyDescent="0.3">
      <c r="A2">
        <v>868</v>
      </c>
      <c r="B2" t="s">
        <v>29</v>
      </c>
      <c r="C2">
        <f>'Mileage And WERA versions'!I3</f>
        <v>227.24</v>
      </c>
      <c r="D2">
        <f>'Mileage And WERA versions'!I21</f>
        <v>232.29999999999998</v>
      </c>
      <c r="G2">
        <f>C2+D2+E2+F2</f>
        <v>459.53999999999996</v>
      </c>
      <c r="I2">
        <v>86</v>
      </c>
      <c r="J2">
        <v>499</v>
      </c>
    </row>
    <row r="3" spans="1:10" x14ac:dyDescent="0.3">
      <c r="A3">
        <v>711</v>
      </c>
      <c r="B3" t="s">
        <v>22</v>
      </c>
      <c r="C3">
        <f>'Mileage And WERA versions'!I4</f>
        <v>227.24</v>
      </c>
      <c r="D3">
        <f>'Mileage And WERA versions'!I22</f>
        <v>222.2</v>
      </c>
      <c r="G3">
        <f t="shared" ref="G3:G14" si="0">C3+D3+E3+F3</f>
        <v>449.44</v>
      </c>
      <c r="I3">
        <v>73</v>
      </c>
      <c r="J3">
        <v>477</v>
      </c>
    </row>
    <row r="4" spans="1:10" x14ac:dyDescent="0.3">
      <c r="A4">
        <v>252</v>
      </c>
      <c r="B4" t="s">
        <v>23</v>
      </c>
      <c r="C4">
        <f>'Mileage And WERA versions'!I5</f>
        <v>227.24</v>
      </c>
      <c r="D4">
        <f>'Mileage And WERA versions'!I23</f>
        <v>232.29999999999998</v>
      </c>
      <c r="G4">
        <f t="shared" si="0"/>
        <v>459.53999999999996</v>
      </c>
      <c r="I4">
        <v>78</v>
      </c>
      <c r="J4">
        <v>491</v>
      </c>
    </row>
    <row r="5" spans="1:10" x14ac:dyDescent="0.3">
      <c r="A5">
        <v>580</v>
      </c>
      <c r="B5" t="s">
        <v>30</v>
      </c>
      <c r="C5">
        <f>'Mileage And WERA versions'!I6</f>
        <v>222.3</v>
      </c>
      <c r="D5">
        <f>'Mileage And WERA versions'!I24</f>
        <v>222.2</v>
      </c>
      <c r="G5">
        <f t="shared" si="0"/>
        <v>444.5</v>
      </c>
      <c r="I5">
        <v>72</v>
      </c>
      <c r="J5">
        <v>472</v>
      </c>
    </row>
    <row r="6" spans="1:10" x14ac:dyDescent="0.3">
      <c r="A6">
        <v>373</v>
      </c>
      <c r="B6" t="s">
        <v>24</v>
      </c>
      <c r="C6">
        <f>'Mileage And WERA versions'!I7</f>
        <v>219.83</v>
      </c>
      <c r="D6">
        <f>'Mileage And WERA versions'!I25</f>
        <v>101</v>
      </c>
      <c r="G6">
        <f t="shared" si="0"/>
        <v>320.83000000000004</v>
      </c>
      <c r="I6">
        <v>49</v>
      </c>
      <c r="J6">
        <v>238</v>
      </c>
    </row>
    <row r="7" spans="1:10" x14ac:dyDescent="0.3">
      <c r="A7">
        <v>401</v>
      </c>
      <c r="B7" t="s">
        <v>25</v>
      </c>
      <c r="C7">
        <f>'Mileage And WERA versions'!I8</f>
        <v>207.48000000000002</v>
      </c>
      <c r="D7">
        <f>'Mileage And WERA versions'!I26</f>
        <v>202</v>
      </c>
      <c r="G7">
        <f t="shared" si="0"/>
        <v>409.48</v>
      </c>
      <c r="I7">
        <v>59</v>
      </c>
      <c r="J7">
        <v>427</v>
      </c>
    </row>
    <row r="8" spans="1:10" x14ac:dyDescent="0.3">
      <c r="A8">
        <v>125</v>
      </c>
      <c r="B8" t="s">
        <v>26</v>
      </c>
      <c r="C8">
        <f>'Mileage And WERA versions'!I9</f>
        <v>205.01000000000002</v>
      </c>
      <c r="D8">
        <f>'Mileage And WERA versions'!I27</f>
        <v>75.75</v>
      </c>
      <c r="G8">
        <f t="shared" si="0"/>
        <v>280.76</v>
      </c>
      <c r="I8">
        <v>43</v>
      </c>
      <c r="J8">
        <v>295</v>
      </c>
    </row>
    <row r="9" spans="1:10" x14ac:dyDescent="0.3">
      <c r="A9">
        <v>489</v>
      </c>
      <c r="B9" t="s">
        <v>31</v>
      </c>
      <c r="C9">
        <f>'Mileage And WERA versions'!I10</f>
        <v>195.13000000000002</v>
      </c>
      <c r="D9">
        <f>'Mileage And WERA versions'!I28</f>
        <v>212.1</v>
      </c>
      <c r="G9">
        <f t="shared" si="0"/>
        <v>407.23</v>
      </c>
      <c r="I9">
        <v>57</v>
      </c>
      <c r="J9">
        <v>423</v>
      </c>
    </row>
    <row r="10" spans="1:10" x14ac:dyDescent="0.3">
      <c r="A10">
        <v>825</v>
      </c>
      <c r="B10" t="s">
        <v>27</v>
      </c>
      <c r="C10">
        <f>'Mileage And WERA versions'!I11</f>
        <v>202.54000000000002</v>
      </c>
      <c r="D10">
        <f>'Mileage And WERA versions'!I29</f>
        <v>222.2</v>
      </c>
      <c r="G10">
        <f t="shared" si="0"/>
        <v>424.74</v>
      </c>
      <c r="I10">
        <v>63</v>
      </c>
      <c r="J10">
        <v>446</v>
      </c>
    </row>
    <row r="11" spans="1:10" x14ac:dyDescent="0.3">
      <c r="A11">
        <v>469</v>
      </c>
      <c r="B11" t="s">
        <v>36</v>
      </c>
      <c r="C11">
        <f>'Mileage And WERA versions'!I12</f>
        <v>187.72000000000003</v>
      </c>
      <c r="D11">
        <v>0</v>
      </c>
      <c r="G11">
        <f t="shared" si="0"/>
        <v>187.72000000000003</v>
      </c>
      <c r="I11">
        <v>25</v>
      </c>
      <c r="J11">
        <v>194</v>
      </c>
    </row>
    <row r="12" spans="1:10" x14ac:dyDescent="0.3">
      <c r="A12">
        <v>757</v>
      </c>
      <c r="B12" t="s">
        <v>34</v>
      </c>
      <c r="C12">
        <f>'Mileage And WERA versions'!I13</f>
        <v>185.25000000000003</v>
      </c>
      <c r="D12">
        <v>0</v>
      </c>
      <c r="G12">
        <f t="shared" si="0"/>
        <v>185.25000000000003</v>
      </c>
      <c r="I12">
        <v>24</v>
      </c>
      <c r="J12">
        <v>190</v>
      </c>
    </row>
    <row r="13" spans="1:10" x14ac:dyDescent="0.3">
      <c r="A13">
        <v>139</v>
      </c>
      <c r="B13" t="s">
        <v>33</v>
      </c>
      <c r="C13">
        <f>'Mileage And WERA versions'!I14</f>
        <v>172.9</v>
      </c>
      <c r="D13">
        <f>'Mileage And WERA versions'!I30</f>
        <v>166.65</v>
      </c>
      <c r="G13">
        <f t="shared" si="0"/>
        <v>339.55</v>
      </c>
      <c r="I13">
        <v>45</v>
      </c>
      <c r="J13">
        <v>351</v>
      </c>
    </row>
    <row r="14" spans="1:10" x14ac:dyDescent="0.3">
      <c r="A14">
        <v>92</v>
      </c>
      <c r="B14" t="s">
        <v>47</v>
      </c>
      <c r="C14">
        <v>0</v>
      </c>
      <c r="D14">
        <f>'Mileage And WERA versions'!I31</f>
        <v>212.1</v>
      </c>
      <c r="G14">
        <f t="shared" si="0"/>
        <v>212.1</v>
      </c>
      <c r="I14">
        <v>31</v>
      </c>
      <c r="J14">
        <v>222</v>
      </c>
    </row>
    <row r="23" spans="1:10" x14ac:dyDescent="0.3">
      <c r="A23" t="s">
        <v>4</v>
      </c>
      <c r="B23" t="s">
        <v>21</v>
      </c>
      <c r="C23" t="s">
        <v>55</v>
      </c>
      <c r="D23" t="s">
        <v>56</v>
      </c>
      <c r="E23" t="s">
        <v>57</v>
      </c>
      <c r="F23" t="s">
        <v>58</v>
      </c>
      <c r="G23" t="s">
        <v>6</v>
      </c>
      <c r="I23" t="s">
        <v>60</v>
      </c>
      <c r="J23" t="s">
        <v>61</v>
      </c>
    </row>
    <row r="24" spans="1:10" x14ac:dyDescent="0.3">
      <c r="A24">
        <v>241</v>
      </c>
      <c r="C24">
        <f>'Mileage And WERA versions'!V3</f>
        <v>219.83</v>
      </c>
      <c r="D24">
        <v>0</v>
      </c>
      <c r="G24">
        <f>C24+D24+E24+F24</f>
        <v>219.83</v>
      </c>
      <c r="I24">
        <v>39</v>
      </c>
      <c r="J24">
        <v>237</v>
      </c>
    </row>
    <row r="25" spans="1:10" x14ac:dyDescent="0.3">
      <c r="A25">
        <v>850</v>
      </c>
      <c r="B25" t="s">
        <v>32</v>
      </c>
      <c r="C25">
        <f>'Mileage And WERA versions'!V4</f>
        <v>224.77</v>
      </c>
      <c r="D25">
        <v>0</v>
      </c>
      <c r="G25">
        <f t="shared" ref="G25:G30" si="1">C25+D25+E25+F25</f>
        <v>224.77</v>
      </c>
      <c r="I25">
        <v>42</v>
      </c>
      <c r="J25">
        <v>245</v>
      </c>
    </row>
    <row r="26" spans="1:10" x14ac:dyDescent="0.3">
      <c r="A26">
        <v>134</v>
      </c>
      <c r="B26" t="s">
        <v>38</v>
      </c>
      <c r="C26">
        <f>'Mileage And WERA versions'!V5</f>
        <v>212.42000000000002</v>
      </c>
      <c r="D26">
        <f>'Mileage And WERA versions'!V21</f>
        <v>222.2</v>
      </c>
      <c r="G26">
        <f t="shared" si="1"/>
        <v>434.62</v>
      </c>
      <c r="I26">
        <v>78</v>
      </c>
      <c r="J26">
        <v>469</v>
      </c>
    </row>
    <row r="27" spans="1:10" x14ac:dyDescent="0.3">
      <c r="A27">
        <v>990</v>
      </c>
      <c r="C27">
        <f>'Mileage And WERA versions'!V6</f>
        <v>205.01000000000002</v>
      </c>
      <c r="D27">
        <f>'Mileage And WERA versions'!V22</f>
        <v>217.15</v>
      </c>
      <c r="G27">
        <f t="shared" si="1"/>
        <v>422.16</v>
      </c>
      <c r="I27">
        <v>73</v>
      </c>
      <c r="J27">
        <v>452</v>
      </c>
    </row>
    <row r="28" spans="1:10" x14ac:dyDescent="0.3">
      <c r="A28">
        <v>550</v>
      </c>
      <c r="B28" t="s">
        <v>28</v>
      </c>
      <c r="C28">
        <f>'Mileage And WERA versions'!V7</f>
        <v>205.01000000000002</v>
      </c>
      <c r="D28">
        <f>'Mileage And WERA versions'!V23</f>
        <v>126.25</v>
      </c>
      <c r="G28">
        <f t="shared" si="1"/>
        <v>331.26</v>
      </c>
      <c r="I28">
        <v>58</v>
      </c>
      <c r="J28">
        <v>355</v>
      </c>
    </row>
    <row r="29" spans="1:10" x14ac:dyDescent="0.3">
      <c r="A29">
        <v>23</v>
      </c>
      <c r="B29" t="s">
        <v>59</v>
      </c>
      <c r="C29">
        <f>'Mileage And WERA versions'!V8</f>
        <v>195.13000000000002</v>
      </c>
      <c r="D29">
        <f>'Mileage And WERA versions'!V24</f>
        <v>65.649999999999991</v>
      </c>
      <c r="G29">
        <f t="shared" si="1"/>
        <v>260.78000000000003</v>
      </c>
      <c r="I29">
        <v>48</v>
      </c>
      <c r="J29">
        <v>282</v>
      </c>
    </row>
    <row r="30" spans="1:10" x14ac:dyDescent="0.3">
      <c r="A30">
        <v>848</v>
      </c>
      <c r="B30" t="s">
        <v>53</v>
      </c>
      <c r="C30">
        <f>'Mileage And WERA versions'!V9</f>
        <v>192.66000000000003</v>
      </c>
      <c r="D30">
        <f>'Mileage And WERA versions'!V25</f>
        <v>186.85</v>
      </c>
      <c r="G30">
        <f t="shared" si="1"/>
        <v>379.51</v>
      </c>
      <c r="I30">
        <v>62</v>
      </c>
      <c r="J30">
        <v>404</v>
      </c>
    </row>
    <row r="36" spans="1:10" x14ac:dyDescent="0.3">
      <c r="A36" t="s">
        <v>5</v>
      </c>
      <c r="B36" t="s">
        <v>21</v>
      </c>
      <c r="C36" t="s">
        <v>55</v>
      </c>
      <c r="D36" t="s">
        <v>56</v>
      </c>
      <c r="E36" t="s">
        <v>57</v>
      </c>
      <c r="F36" t="s">
        <v>58</v>
      </c>
      <c r="G36" t="s">
        <v>6</v>
      </c>
      <c r="I36" t="s">
        <v>60</v>
      </c>
      <c r="J36" t="s">
        <v>61</v>
      </c>
    </row>
    <row r="37" spans="1:10" x14ac:dyDescent="0.3">
      <c r="A37">
        <v>58</v>
      </c>
      <c r="B37" t="s">
        <v>52</v>
      </c>
      <c r="C37">
        <f>'Mileage And WERA versions'!AI3</f>
        <v>207.48000000000002</v>
      </c>
      <c r="D37">
        <f>'Mileage And WERA versions'!AI21</f>
        <v>196.95</v>
      </c>
      <c r="G37">
        <f t="shared" ref="G37:G40" si="2">C37+D37+E37+F37</f>
        <v>404.43</v>
      </c>
      <c r="I37">
        <v>78</v>
      </c>
      <c r="J37">
        <v>441</v>
      </c>
    </row>
    <row r="38" spans="1:10" x14ac:dyDescent="0.3">
      <c r="A38">
        <v>770</v>
      </c>
      <c r="B38" t="s">
        <v>35</v>
      </c>
      <c r="C38">
        <f>'Mileage And WERA versions'!AI4</f>
        <v>195.13000000000002</v>
      </c>
      <c r="D38">
        <f>'Mileage And WERA versions'!AI22</f>
        <v>196.95</v>
      </c>
      <c r="G38">
        <f t="shared" si="2"/>
        <v>392.08000000000004</v>
      </c>
      <c r="I38">
        <v>72</v>
      </c>
      <c r="J38">
        <v>424</v>
      </c>
    </row>
    <row r="39" spans="1:10" x14ac:dyDescent="0.3">
      <c r="A39">
        <v>19</v>
      </c>
      <c r="B39" t="s">
        <v>37</v>
      </c>
      <c r="C39">
        <f>'Mileage And WERA versions'!AI5</f>
        <v>180.31</v>
      </c>
      <c r="D39">
        <f>'Mileage And WERA versions'!AI23</f>
        <v>207.04999999999998</v>
      </c>
      <c r="G39">
        <f t="shared" si="2"/>
        <v>387.36</v>
      </c>
      <c r="I39">
        <v>74</v>
      </c>
      <c r="J39">
        <v>422</v>
      </c>
    </row>
    <row r="40" spans="1:10" x14ac:dyDescent="0.3">
      <c r="A40">
        <v>137</v>
      </c>
      <c r="B40" t="s">
        <v>44</v>
      </c>
      <c r="C40">
        <f>'Mileage And WERA versions'!AI6</f>
        <v>177.84</v>
      </c>
      <c r="D40">
        <f>'Mileage And WERA versions'!AI24</f>
        <v>186.85</v>
      </c>
      <c r="G40">
        <f t="shared" si="2"/>
        <v>364.69</v>
      </c>
      <c r="I40">
        <v>63</v>
      </c>
      <c r="J40">
        <v>391</v>
      </c>
    </row>
    <row r="48" spans="1:10" x14ac:dyDescent="0.3">
      <c r="A48" t="s">
        <v>19</v>
      </c>
      <c r="B48" t="s">
        <v>21</v>
      </c>
      <c r="C48" t="s">
        <v>55</v>
      </c>
      <c r="D48" t="s">
        <v>56</v>
      </c>
      <c r="E48" t="s">
        <v>57</v>
      </c>
      <c r="F48" t="s">
        <v>58</v>
      </c>
      <c r="G48" t="s">
        <v>6</v>
      </c>
      <c r="I48" t="s">
        <v>60</v>
      </c>
      <c r="J48" t="s">
        <v>61</v>
      </c>
    </row>
    <row r="49" spans="1:10" x14ac:dyDescent="0.3">
      <c r="A49">
        <v>606</v>
      </c>
      <c r="B49" t="s">
        <v>39</v>
      </c>
      <c r="C49">
        <f>'Mileage And WERA versions'!AV3</f>
        <v>160.55000000000001</v>
      </c>
      <c r="D49">
        <v>0</v>
      </c>
      <c r="G49">
        <f t="shared" ref="G49" si="3">C49+D49+E49+F49</f>
        <v>160.55000000000001</v>
      </c>
      <c r="I49">
        <v>36</v>
      </c>
      <c r="J49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And WERA versions</vt:lpstr>
      <vt:lpstr>Raw mileage plus VRRA points</vt:lpstr>
      <vt:lpstr>Season 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Crosby</dc:creator>
  <cp:lastModifiedBy>Wayne Crosby</cp:lastModifiedBy>
  <dcterms:created xsi:type="dcterms:W3CDTF">2017-06-04T01:14:29Z</dcterms:created>
  <dcterms:modified xsi:type="dcterms:W3CDTF">2017-07-25T13:56:18Z</dcterms:modified>
</cp:coreProperties>
</file>